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2288" windowHeight="5916"/>
  </bookViews>
  <sheets>
    <sheet name="Data" sheetId="2" r:id="rId1"/>
    <sheet name="Op Cost" sheetId="3" r:id="rId2"/>
  </sheets>
  <externalReferences>
    <externalReference r:id="rId3"/>
  </externalReferences>
  <definedNames>
    <definedName name="opcost">'Op Cost'!$1:$1048576</definedName>
  </definedNames>
  <calcPr calcId="145621" calcOnSave="0"/>
</workbook>
</file>

<file path=xl/calcChain.xml><?xml version="1.0" encoding="utf-8"?>
<calcChain xmlns="http://schemas.openxmlformats.org/spreadsheetml/2006/main">
  <c r="C6" i="2" l="1"/>
  <c r="C5" i="2"/>
  <c r="C7" i="2" l="1"/>
  <c r="A17" i="3" l="1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16" i="3"/>
  <c r="H13" i="2" l="1"/>
  <c r="G13" i="2"/>
  <c r="G14" i="2"/>
  <c r="A8" i="3" l="1"/>
  <c r="A3" i="3"/>
  <c r="A4" i="3"/>
  <c r="A5" i="3"/>
  <c r="A6" i="3"/>
  <c r="A7" i="3"/>
  <c r="A9" i="3"/>
  <c r="A10" i="3"/>
  <c r="A11" i="3"/>
  <c r="A12" i="3"/>
  <c r="A13" i="3"/>
  <c r="A14" i="3"/>
  <c r="A15" i="3"/>
  <c r="A2" i="3"/>
  <c r="H3" i="2"/>
  <c r="G3" i="2"/>
  <c r="C10" i="2"/>
  <c r="C8" i="2"/>
  <c r="B18" i="2"/>
  <c r="H7" i="2" l="1"/>
  <c r="H8" i="2"/>
  <c r="G8" i="2"/>
  <c r="G7" i="2"/>
  <c r="H9" i="2"/>
  <c r="H10" i="2"/>
  <c r="H12" i="2"/>
  <c r="H11" i="2"/>
  <c r="G6" i="2"/>
  <c r="G9" i="2"/>
  <c r="G10" i="2"/>
  <c r="G11" i="2"/>
  <c r="G12" i="2"/>
  <c r="I13" i="2"/>
  <c r="I11" i="2" l="1"/>
  <c r="I7" i="2"/>
  <c r="I8" i="2"/>
  <c r="I9" i="2"/>
  <c r="I10" i="2"/>
  <c r="I12" i="2"/>
  <c r="G5" i="2"/>
  <c r="G4" i="2" s="1"/>
  <c r="H14" i="2" l="1"/>
  <c r="H6" i="2" s="1"/>
  <c r="I14" i="2" l="1"/>
  <c r="I6" i="2" l="1"/>
  <c r="H5" i="2"/>
  <c r="H4" i="2" l="1"/>
  <c r="I4" i="2" s="1"/>
  <c r="I5" i="2"/>
</calcChain>
</file>

<file path=xl/sharedStrings.xml><?xml version="1.0" encoding="utf-8"?>
<sst xmlns="http://schemas.openxmlformats.org/spreadsheetml/2006/main" count="290" uniqueCount="45">
  <si>
    <t>Airplane 1</t>
  </si>
  <si>
    <t>Airplane 2</t>
  </si>
  <si>
    <t>Ownership</t>
  </si>
  <si>
    <t>Fuel Price</t>
  </si>
  <si>
    <t>Seats</t>
  </si>
  <si>
    <t>Utilization</t>
  </si>
  <si>
    <t>Pilots</t>
  </si>
  <si>
    <t>Cabin Crew</t>
  </si>
  <si>
    <t>Fuel</t>
  </si>
  <si>
    <t>Nav + Landing</t>
  </si>
  <si>
    <t>Station + Ground</t>
  </si>
  <si>
    <t>Passenger Handling</t>
  </si>
  <si>
    <t>Difference</t>
  </si>
  <si>
    <t>Revenue</t>
  </si>
  <si>
    <t>Avg Fare</t>
  </si>
  <si>
    <t>Airplane</t>
  </si>
  <si>
    <t>Total Cost</t>
  </si>
  <si>
    <t>Load Factor</t>
  </si>
  <si>
    <t>U/C Demand</t>
  </si>
  <si>
    <t>Maintenance</t>
  </si>
  <si>
    <t>Daily Flights</t>
  </si>
  <si>
    <t>Total Contribution</t>
  </si>
  <si>
    <t>Marg Fare</t>
  </si>
  <si>
    <t>Own</t>
  </si>
  <si>
    <t>Rev</t>
  </si>
  <si>
    <t>Cabin</t>
  </si>
  <si>
    <t>Maint</t>
  </si>
  <si>
    <t>Nav</t>
  </si>
  <si>
    <t>Stn</t>
  </si>
  <si>
    <t>Pax</t>
  </si>
  <si>
    <t>737-800</t>
  </si>
  <si>
    <t>737-8</t>
  </si>
  <si>
    <t>737-900ER</t>
  </si>
  <si>
    <t>737-9</t>
  </si>
  <si>
    <t>737-700</t>
  </si>
  <si>
    <t>737-7</t>
  </si>
  <si>
    <t>767-300ER</t>
  </si>
  <si>
    <t>777-200ER</t>
  </si>
  <si>
    <t>777-200LR</t>
  </si>
  <si>
    <t>777-300ER</t>
  </si>
  <si>
    <t>787-8</t>
  </si>
  <si>
    <t>787-9</t>
  </si>
  <si>
    <t>787-10</t>
  </si>
  <si>
    <t>747-8</t>
  </si>
  <si>
    <t>747-400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</si>
</sst>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0" fillId="2" borderId="0" xfId="0" applyNumberFormat="1" applyFill="1"/>
    <xf numFmtId="9" fontId="0" fillId="0" borderId="0" xfId="0" applyNumberFormat="1"/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11524991264637"/>
          <c:y val="8.5410895660203143E-2"/>
          <c:w val="0.70233660807878895"/>
          <c:h val="0.8335487236533106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Data!$I$3</c:f>
              <c:strCache>
                <c:ptCount val="1"/>
                <c:pt idx="0">
                  <c:v>Difference</c:v>
                </c:pt>
              </c:strCache>
            </c:strRef>
          </c:tx>
          <c:invertIfNegative val="0"/>
          <c:cat>
            <c:strRef>
              <c:f>Data!$F$4:$F$14</c:f>
              <c:strCache>
                <c:ptCount val="11"/>
                <c:pt idx="0">
                  <c:v>Total Contribution</c:v>
                </c:pt>
                <c:pt idx="1">
                  <c:v>Total Cost</c:v>
                </c:pt>
                <c:pt idx="2">
                  <c:v>Passenger Handling</c:v>
                </c:pt>
                <c:pt idx="3">
                  <c:v>Station + Ground</c:v>
                </c:pt>
                <c:pt idx="4">
                  <c:v>Nav + Landing</c:v>
                </c:pt>
                <c:pt idx="5">
                  <c:v>Maintenance</c:v>
                </c:pt>
                <c:pt idx="6">
                  <c:v>Fuel</c:v>
                </c:pt>
                <c:pt idx="7">
                  <c:v>Cabin Crew</c:v>
                </c:pt>
                <c:pt idx="8">
                  <c:v>Pilots</c:v>
                </c:pt>
                <c:pt idx="9">
                  <c:v>Ownership</c:v>
                </c:pt>
                <c:pt idx="10">
                  <c:v>Revenue</c:v>
                </c:pt>
              </c:strCache>
            </c:strRef>
          </c:cat>
          <c:val>
            <c:numRef>
              <c:f>Data!$I$4:$I$14</c:f>
              <c:numCache>
                <c:formatCode>#,##0</c:formatCode>
                <c:ptCount val="11"/>
                <c:pt idx="0">
                  <c:v>5611697.7500000075</c:v>
                </c:pt>
                <c:pt idx="1">
                  <c:v>-1834302.25</c:v>
                </c:pt>
                <c:pt idx="2">
                  <c:v>-74460.000000000058</c:v>
                </c:pt>
                <c:pt idx="3">
                  <c:v>-52158.5</c:v>
                </c:pt>
                <c:pt idx="4">
                  <c:v>-63236.25</c:v>
                </c:pt>
                <c:pt idx="5">
                  <c:v>-115978.75</c:v>
                </c:pt>
                <c:pt idx="6">
                  <c:v>-540656.25000000186</c:v>
                </c:pt>
                <c:pt idx="7">
                  <c:v>-228125</c:v>
                </c:pt>
                <c:pt idx="8">
                  <c:v>-159687.50000000023</c:v>
                </c:pt>
                <c:pt idx="9">
                  <c:v>-600000</c:v>
                </c:pt>
                <c:pt idx="10">
                  <c:v>7446000.0000000075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33056128"/>
        <c:axId val="233057664"/>
      </c:barChart>
      <c:catAx>
        <c:axId val="233056128"/>
        <c:scaling>
          <c:orientation val="minMax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 sz="1800"/>
            </a:pPr>
            <a:endParaRPr lang="en-US"/>
          </a:p>
        </c:txPr>
        <c:crossAx val="233057664"/>
        <c:crosses val="autoZero"/>
        <c:auto val="1"/>
        <c:lblAlgn val="ctr"/>
        <c:lblOffset val="100"/>
        <c:noMultiLvlLbl val="0"/>
      </c:catAx>
      <c:valAx>
        <c:axId val="233057664"/>
        <c:scaling>
          <c:orientation val="minMax"/>
        </c:scaling>
        <c:delete val="0"/>
        <c:axPos val="b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33056128"/>
        <c:crosses val="autoZero"/>
        <c:crossBetween val="between"/>
        <c:majorUnit val="500000"/>
        <c:dispUnits>
          <c:builtInUnit val="millions"/>
          <c:dispUnitsLbl>
            <c:layout>
              <c:manualLayout>
                <c:xMode val="edge"/>
                <c:yMode val="edge"/>
                <c:x val="0.58500328083989506"/>
                <c:y val="0.93182248158066538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Millions USD Annually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S3" lockText="1" noThreeD="1"/>
</file>

<file path=xl/ctrlProps/ctrlProp2.xml><?xml version="1.0" encoding="utf-8"?>
<formControlPr xmlns="http://schemas.microsoft.com/office/spreadsheetml/2009/9/main" objectType="CheckBox" checked="Checked" fmlaLink="S4" lockText="1" noThreeD="1"/>
</file>

<file path=xl/ctrlProps/ctrlProp3.xml><?xml version="1.0" encoding="utf-8"?>
<formControlPr xmlns="http://schemas.microsoft.com/office/spreadsheetml/2009/9/main" objectType="CheckBox" checked="Checked" fmlaLink="S5" lockText="1" noThreeD="1"/>
</file>

<file path=xl/ctrlProps/ctrlProp4.xml><?xml version="1.0" encoding="utf-8"?>
<formControlPr xmlns="http://schemas.microsoft.com/office/spreadsheetml/2009/9/main" objectType="CheckBox" checked="Checked" fmlaLink="S6" lockText="1" noThreeD="1"/>
</file>

<file path=xl/ctrlProps/ctrlProp5.xml><?xml version="1.0" encoding="utf-8"?>
<formControlPr xmlns="http://schemas.microsoft.com/office/spreadsheetml/2009/9/main" objectType="CheckBox" checked="Checked" fmlaLink="S7" lockText="1" noThreeD="1"/>
</file>

<file path=xl/ctrlProps/ctrlProp6.xml><?xml version="1.0" encoding="utf-8"?>
<formControlPr xmlns="http://schemas.microsoft.com/office/spreadsheetml/2009/9/main" objectType="CheckBox" checked="Checked" fmlaLink="S8" lockText="1" noThreeD="1"/>
</file>

<file path=xl/ctrlProps/ctrlProp7.xml><?xml version="1.0" encoding="utf-8"?>
<formControlPr xmlns="http://schemas.microsoft.com/office/spreadsheetml/2009/9/main" objectType="CheckBox" checked="Checked" fmlaLink="S9" lockText="1" noThreeD="1"/>
</file>

<file path=xl/ctrlProps/ctrlProp8.xml><?xml version="1.0" encoding="utf-8"?>
<formControlPr xmlns="http://schemas.microsoft.com/office/spreadsheetml/2009/9/main" objectType="CheckBox" checked="Checked" fmlaLink="S10" lockText="1" noThreeD="1"/>
</file>

<file path=xl/ctrlProps/ctrlProp9.xml><?xml version="1.0" encoding="utf-8"?>
<formControlPr xmlns="http://schemas.microsoft.com/office/spreadsheetml/2009/9/main" objectType="CheckBox" checked="Checked" fmlaLink="S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0</xdr:row>
      <xdr:rowOff>60960</xdr:rowOff>
    </xdr:from>
    <xdr:to>
      <xdr:col>19</xdr:col>
      <xdr:colOff>281940</xdr:colOff>
      <xdr:row>13</xdr:row>
      <xdr:rowOff>144780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</xdr:row>
          <xdr:rowOff>213360</xdr:rowOff>
        </xdr:from>
        <xdr:to>
          <xdr:col>4</xdr:col>
          <xdr:colOff>243840</xdr:colOff>
          <xdr:row>3</xdr:row>
          <xdr:rowOff>144780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</xdr:row>
          <xdr:rowOff>350520</xdr:rowOff>
        </xdr:from>
        <xdr:to>
          <xdr:col>4</xdr:col>
          <xdr:colOff>243840</xdr:colOff>
          <xdr:row>4</xdr:row>
          <xdr:rowOff>129540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4</xdr:row>
          <xdr:rowOff>281940</xdr:rowOff>
        </xdr:from>
        <xdr:to>
          <xdr:col>4</xdr:col>
          <xdr:colOff>251460</xdr:colOff>
          <xdr:row>5</xdr:row>
          <xdr:rowOff>60960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5</xdr:row>
          <xdr:rowOff>251460</xdr:rowOff>
        </xdr:from>
        <xdr:to>
          <xdr:col>4</xdr:col>
          <xdr:colOff>266700</xdr:colOff>
          <xdr:row>6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6</xdr:row>
          <xdr:rowOff>220980</xdr:rowOff>
        </xdr:from>
        <xdr:to>
          <xdr:col>4</xdr:col>
          <xdr:colOff>259080</xdr:colOff>
          <xdr:row>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7</xdr:row>
          <xdr:rowOff>205740</xdr:rowOff>
        </xdr:from>
        <xdr:to>
          <xdr:col>4</xdr:col>
          <xdr:colOff>251460</xdr:colOff>
          <xdr:row>7</xdr:row>
          <xdr:rowOff>434340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8</xdr:row>
          <xdr:rowOff>152400</xdr:rowOff>
        </xdr:from>
        <xdr:to>
          <xdr:col>4</xdr:col>
          <xdr:colOff>251460</xdr:colOff>
          <xdr:row>8</xdr:row>
          <xdr:rowOff>381000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</xdr:row>
          <xdr:rowOff>152400</xdr:rowOff>
        </xdr:from>
        <xdr:to>
          <xdr:col>4</xdr:col>
          <xdr:colOff>243840</xdr:colOff>
          <xdr:row>9</xdr:row>
          <xdr:rowOff>381000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10</xdr:row>
          <xdr:rowOff>129540</xdr:rowOff>
        </xdr:from>
        <xdr:to>
          <xdr:col>4</xdr:col>
          <xdr:colOff>243840</xdr:colOff>
          <xdr:row>10</xdr:row>
          <xdr:rowOff>358140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k950d/AppData/Roaming/Microsoft/AddIns/BSM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BDeSpill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J20"/>
  <sheetViews>
    <sheetView tabSelected="1" topLeftCell="A2" workbookViewId="0">
      <selection activeCell="P17" sqref="P17"/>
    </sheetView>
  </sheetViews>
  <sheetFormatPr defaultRowHeight="14.4" x14ac:dyDescent="0.3"/>
  <cols>
    <col min="1" max="1" width="18" style="1" bestFit="1" customWidth="1"/>
    <col min="2" max="3" width="13.88671875" style="1" bestFit="1" customWidth="1"/>
    <col min="4" max="4" width="4.109375" customWidth="1"/>
    <col min="5" max="5" width="4.6640625" customWidth="1"/>
    <col min="6" max="6" width="16.6640625" bestFit="1" customWidth="1"/>
    <col min="7" max="8" width="9.88671875" bestFit="1" customWidth="1"/>
    <col min="9" max="9" width="10.5546875" bestFit="1" customWidth="1"/>
  </cols>
  <sheetData>
    <row r="3" spans="1:36" ht="23.4" x14ac:dyDescent="0.3">
      <c r="A3" s="8" t="s">
        <v>15</v>
      </c>
      <c r="B3" s="9" t="s">
        <v>30</v>
      </c>
      <c r="C3" s="9" t="s">
        <v>32</v>
      </c>
      <c r="G3" t="str">
        <f>B3</f>
        <v>737-800</v>
      </c>
      <c r="H3" t="str">
        <f>C3</f>
        <v>737-900ER</v>
      </c>
      <c r="I3" t="s">
        <v>12</v>
      </c>
      <c r="R3" t="s">
        <v>24</v>
      </c>
      <c r="S3" t="b">
        <v>1</v>
      </c>
      <c r="AJ3" t="s">
        <v>34</v>
      </c>
    </row>
    <row r="4" spans="1:36" ht="35.4" customHeight="1" x14ac:dyDescent="0.3">
      <c r="A4" s="8" t="s">
        <v>4</v>
      </c>
      <c r="B4" s="9">
        <v>157</v>
      </c>
      <c r="C4" s="9">
        <v>181</v>
      </c>
      <c r="F4" t="s">
        <v>21</v>
      </c>
      <c r="G4" s="2">
        <f>G14-G5</f>
        <v>28304144.249999993</v>
      </c>
      <c r="H4" s="2">
        <f>H14-H5</f>
        <v>33915842</v>
      </c>
      <c r="I4" s="2">
        <f>H4-G4</f>
        <v>5611697.7500000075</v>
      </c>
      <c r="R4" t="s">
        <v>23</v>
      </c>
      <c r="S4" t="b">
        <v>1</v>
      </c>
      <c r="AJ4" t="s">
        <v>30</v>
      </c>
    </row>
    <row r="5" spans="1:36" ht="35.4" customHeight="1" x14ac:dyDescent="0.3">
      <c r="A5" s="8" t="s">
        <v>14</v>
      </c>
      <c r="B5" s="10">
        <v>200</v>
      </c>
      <c r="C5" s="11">
        <f>B5</f>
        <v>200</v>
      </c>
      <c r="F5" t="s">
        <v>16</v>
      </c>
      <c r="G5" s="2">
        <f>SUM(G6:G13)</f>
        <v>20405105.75</v>
      </c>
      <c r="H5" s="2">
        <f>SUM(H6:H13)</f>
        <v>22239408</v>
      </c>
      <c r="I5" s="2">
        <f>G5-H5</f>
        <v>-1834302.25</v>
      </c>
      <c r="R5" t="s">
        <v>6</v>
      </c>
      <c r="S5" t="b">
        <v>1</v>
      </c>
      <c r="AJ5" t="s">
        <v>32</v>
      </c>
    </row>
    <row r="6" spans="1:36" ht="35.4" customHeight="1" x14ac:dyDescent="0.3">
      <c r="A6" s="8" t="s">
        <v>17</v>
      </c>
      <c r="B6" s="12">
        <v>0.85</v>
      </c>
      <c r="C6" s="13">
        <f>B6</f>
        <v>0.85</v>
      </c>
      <c r="F6" t="s">
        <v>11</v>
      </c>
      <c r="G6" s="2">
        <f>IF(S11=TRUE,VLOOKUP(G$3&amp;$F6,opcost,4,0)*G14,0)</f>
        <v>487092.49999999994</v>
      </c>
      <c r="H6" s="2">
        <f>IF(S11=TRUE,VLOOKUP(H$3&amp;$F6,opcost,4,0)*H14,0)</f>
        <v>561552.5</v>
      </c>
      <c r="I6" s="2">
        <f>G6-H6</f>
        <v>-74460.000000000058</v>
      </c>
      <c r="R6" t="s">
        <v>25</v>
      </c>
      <c r="S6" t="b">
        <v>1</v>
      </c>
      <c r="AJ6" t="s">
        <v>35</v>
      </c>
    </row>
    <row r="7" spans="1:36" ht="35.4" customHeight="1" x14ac:dyDescent="0.3">
      <c r="A7" s="8" t="s">
        <v>20</v>
      </c>
      <c r="B7" s="9">
        <v>5</v>
      </c>
      <c r="C7" s="20">
        <f>B7</f>
        <v>5</v>
      </c>
      <c r="F7" t="s">
        <v>10</v>
      </c>
      <c r="G7" s="2">
        <f>IF(S10=TRUE,VLOOKUP(G$3&amp;$F7,opcost,4,0)*365*B7,0)</f>
        <v>942722</v>
      </c>
      <c r="H7" s="2">
        <f>IF(S10=TRUE,VLOOKUP(H$3&amp;$F7,opcost,4,0)*365*C7,0)</f>
        <v>994880.5</v>
      </c>
      <c r="I7" s="3">
        <f>G7-H7</f>
        <v>-52158.5</v>
      </c>
      <c r="R7" t="s">
        <v>8</v>
      </c>
      <c r="S7" t="b">
        <v>1</v>
      </c>
      <c r="AJ7" t="s">
        <v>31</v>
      </c>
    </row>
    <row r="8" spans="1:36" ht="35.4" customHeight="1" x14ac:dyDescent="0.3">
      <c r="A8" s="8" t="s">
        <v>5</v>
      </c>
      <c r="B8" s="9">
        <v>12.5</v>
      </c>
      <c r="C8" s="20">
        <f>B8</f>
        <v>12.5</v>
      </c>
      <c r="F8" t="s">
        <v>9</v>
      </c>
      <c r="G8" s="2">
        <f>IF(S9=TRUE,VLOOKUP(G$3&amp;$F8,opcost,4,0)*365*B8,0)</f>
        <v>1201580</v>
      </c>
      <c r="H8" s="2">
        <f>IF(S9=TRUE,VLOOKUP(H$3&amp;$F8,opcost,4,0)*365*C8,0)</f>
        <v>1264816.25</v>
      </c>
      <c r="I8" s="3">
        <f>G8-H8</f>
        <v>-63236.25</v>
      </c>
      <c r="R8" t="s">
        <v>26</v>
      </c>
      <c r="S8" t="b">
        <v>1</v>
      </c>
      <c r="AJ8" t="s">
        <v>33</v>
      </c>
    </row>
    <row r="9" spans="1:36" ht="35.4" customHeight="1" x14ac:dyDescent="0.3">
      <c r="A9" s="8" t="s">
        <v>2</v>
      </c>
      <c r="B9" s="19">
        <v>350000</v>
      </c>
      <c r="C9" s="19">
        <v>400000</v>
      </c>
      <c r="F9" t="s">
        <v>19</v>
      </c>
      <c r="G9" s="2">
        <f>IF(S8=TRUE,VLOOKUP(G$3&amp;$F9,opcost,4,0)*365*B8,0)</f>
        <v>1451605</v>
      </c>
      <c r="H9" s="2">
        <f>IF(S8=TRUE,VLOOKUP(H$3&amp;$F9,opcost,4,0)*365*C8,0)</f>
        <v>1567583.75</v>
      </c>
      <c r="I9" s="3">
        <f t="shared" ref="I9:I10" si="0">G9-H9</f>
        <v>-115978.75</v>
      </c>
      <c r="R9" t="s">
        <v>27</v>
      </c>
      <c r="S9" t="b">
        <v>1</v>
      </c>
      <c r="AJ9" t="s">
        <v>36</v>
      </c>
    </row>
    <row r="10" spans="1:36" ht="35.4" customHeight="1" x14ac:dyDescent="0.3">
      <c r="A10" s="8" t="s">
        <v>3</v>
      </c>
      <c r="B10" s="10">
        <v>3</v>
      </c>
      <c r="C10" s="11">
        <f>B10</f>
        <v>3</v>
      </c>
      <c r="F10" t="s">
        <v>8</v>
      </c>
      <c r="G10" s="2">
        <f>IF(S7=TRUE,VLOOKUP(G$3&amp;$F10,opcost,4,0)*365*B10*B8,0)</f>
        <v>9612731.2499999981</v>
      </c>
      <c r="H10" s="2">
        <f>IF(S7=TRUE,VLOOKUP(H$3&amp;$F10,opcost,4,0)*365*C10*C8,0)</f>
        <v>10153387.5</v>
      </c>
      <c r="I10" s="3">
        <f t="shared" si="0"/>
        <v>-540656.25000000186</v>
      </c>
      <c r="R10" t="s">
        <v>28</v>
      </c>
      <c r="S10" t="b">
        <v>1</v>
      </c>
      <c r="AJ10" t="s">
        <v>37</v>
      </c>
    </row>
    <row r="11" spans="1:36" ht="35.4" customHeight="1" x14ac:dyDescent="0.3">
      <c r="A11" s="8" t="s">
        <v>6</v>
      </c>
      <c r="B11" s="12">
        <v>1</v>
      </c>
      <c r="C11" s="12">
        <v>1.1000000000000001</v>
      </c>
      <c r="F11" t="s">
        <v>7</v>
      </c>
      <c r="G11" s="2">
        <f>IF(S6=TRUE,VLOOKUP(G$3&amp;$F11,opcost,4,0)*365*B12*B8,0)</f>
        <v>912500</v>
      </c>
      <c r="H11" s="2">
        <f>IF(S6=TRUE,VLOOKUP(H$3&amp;$F11,opcost,4,0)*365*C12*C8,0)</f>
        <v>1140625</v>
      </c>
      <c r="I11" s="3">
        <f t="shared" ref="I11" si="1">G11-H11</f>
        <v>-228125</v>
      </c>
      <c r="R11" t="s">
        <v>29</v>
      </c>
      <c r="S11" t="b">
        <v>1</v>
      </c>
      <c r="AJ11" t="s">
        <v>38</v>
      </c>
    </row>
    <row r="12" spans="1:36" ht="35.4" customHeight="1" x14ac:dyDescent="0.3">
      <c r="A12" s="8" t="s">
        <v>7</v>
      </c>
      <c r="B12" s="14">
        <v>4</v>
      </c>
      <c r="C12" s="14">
        <v>5</v>
      </c>
      <c r="F12" t="s">
        <v>6</v>
      </c>
      <c r="G12" s="2">
        <f>IF(S5=TRUE,VLOOKUP(G$3&amp;$F12,opcost,4,0)*B8*365*B11,0)</f>
        <v>1596875</v>
      </c>
      <c r="H12" s="2">
        <f>IF(S5=TRUE,VLOOKUP(H$3&amp;$F12,opcost,4,0)*C8*365*C11,0)</f>
        <v>1756562.5000000002</v>
      </c>
      <c r="I12" s="3">
        <f>G12-H12</f>
        <v>-159687.50000000023</v>
      </c>
      <c r="AJ12" t="s">
        <v>39</v>
      </c>
    </row>
    <row r="13" spans="1:36" x14ac:dyDescent="0.3">
      <c r="F13" t="s">
        <v>2</v>
      </c>
      <c r="G13" s="2">
        <f>IF(S4=TRUE,B9*12,0)</f>
        <v>4200000</v>
      </c>
      <c r="H13" s="2">
        <f>IF(S4=TRUE,C9*12,0)</f>
        <v>4800000</v>
      </c>
      <c r="I13" s="3">
        <f>G13-H13</f>
        <v>-600000</v>
      </c>
      <c r="AJ13" t="s">
        <v>40</v>
      </c>
    </row>
    <row r="14" spans="1:36" x14ac:dyDescent="0.3">
      <c r="F14" s="4" t="s">
        <v>13</v>
      </c>
      <c r="G14" s="5">
        <f>IF(S3=TRUE,(B6*B4)*B5*B7*365,0)</f>
        <v>48709249.999999993</v>
      </c>
      <c r="H14" s="5">
        <f>IF(S3=TRUE,(C6*C4)*C5*C7*365,0)</f>
        <v>56155250</v>
      </c>
      <c r="I14" s="6">
        <f>H14-G14</f>
        <v>7446000.0000000075</v>
      </c>
      <c r="AJ14" t="s">
        <v>41</v>
      </c>
    </row>
    <row r="15" spans="1:36" x14ac:dyDescent="0.3">
      <c r="AJ15" t="s">
        <v>42</v>
      </c>
    </row>
    <row r="16" spans="1:36" x14ac:dyDescent="0.3">
      <c r="AJ16" t="s">
        <v>44</v>
      </c>
    </row>
    <row r="17" spans="1:36" x14ac:dyDescent="0.3">
      <c r="A17" s="15"/>
      <c r="B17" s="15"/>
      <c r="AJ17" t="s">
        <v>43</v>
      </c>
    </row>
    <row r="18" spans="1:36" x14ac:dyDescent="0.3">
      <c r="A18" s="18" t="s">
        <v>18</v>
      </c>
      <c r="B18" s="18">
        <f>[1]!BDeSpill(B6*B4,B4,0.3)</f>
        <v>145.94169460296629</v>
      </c>
      <c r="C18" s="17"/>
      <c r="AJ18" t="s">
        <v>0</v>
      </c>
    </row>
    <row r="19" spans="1:36" x14ac:dyDescent="0.3">
      <c r="A19" s="18" t="s">
        <v>22</v>
      </c>
      <c r="B19" s="18">
        <v>0.85</v>
      </c>
      <c r="C19" s="17"/>
      <c r="AJ19" t="s">
        <v>1</v>
      </c>
    </row>
    <row r="20" spans="1:36" x14ac:dyDescent="0.3">
      <c r="A20" s="16"/>
      <c r="B20" s="16"/>
      <c r="C20" s="17"/>
    </row>
  </sheetData>
  <dataValidations disablePrompts="1" count="2">
    <dataValidation type="list" allowBlank="1" showInputMessage="1" showErrorMessage="1" sqref="B3">
      <formula1>$AJ$3:$AJ$19</formula1>
    </dataValidation>
    <dataValidation type="list" allowBlank="1" showInputMessage="1" showErrorMessage="1" sqref="C3">
      <formula1>$AJ$3:$AJ$19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7620</xdr:colOff>
                    <xdr:row>2</xdr:row>
                    <xdr:rowOff>213360</xdr:rowOff>
                  </from>
                  <to>
                    <xdr:col>4</xdr:col>
                    <xdr:colOff>243840</xdr:colOff>
                    <xdr:row>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7620</xdr:colOff>
                    <xdr:row>3</xdr:row>
                    <xdr:rowOff>350520</xdr:rowOff>
                  </from>
                  <to>
                    <xdr:col>4</xdr:col>
                    <xdr:colOff>243840</xdr:colOff>
                    <xdr:row>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15240</xdr:colOff>
                    <xdr:row>4</xdr:row>
                    <xdr:rowOff>281940</xdr:rowOff>
                  </from>
                  <to>
                    <xdr:col>4</xdr:col>
                    <xdr:colOff>251460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30480</xdr:colOff>
                    <xdr:row>5</xdr:row>
                    <xdr:rowOff>251460</xdr:rowOff>
                  </from>
                  <to>
                    <xdr:col>4</xdr:col>
                    <xdr:colOff>266700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22860</xdr:colOff>
                    <xdr:row>6</xdr:row>
                    <xdr:rowOff>220980</xdr:rowOff>
                  </from>
                  <to>
                    <xdr:col>4</xdr:col>
                    <xdr:colOff>259080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15240</xdr:colOff>
                    <xdr:row>7</xdr:row>
                    <xdr:rowOff>205740</xdr:rowOff>
                  </from>
                  <to>
                    <xdr:col>4</xdr:col>
                    <xdr:colOff>251460</xdr:colOff>
                    <xdr:row>7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15240</xdr:colOff>
                    <xdr:row>8</xdr:row>
                    <xdr:rowOff>152400</xdr:rowOff>
                  </from>
                  <to>
                    <xdr:col>4</xdr:col>
                    <xdr:colOff>251460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7620</xdr:colOff>
                    <xdr:row>9</xdr:row>
                    <xdr:rowOff>152400</xdr:rowOff>
                  </from>
                  <to>
                    <xdr:col>4</xdr:col>
                    <xdr:colOff>243840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7620</xdr:colOff>
                    <xdr:row>10</xdr:row>
                    <xdr:rowOff>129540</xdr:rowOff>
                  </from>
                  <to>
                    <xdr:col>4</xdr:col>
                    <xdr:colOff>243840</xdr:colOff>
                    <xdr:row>10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0"/>
  <sheetViews>
    <sheetView topLeftCell="A17" workbookViewId="0">
      <selection activeCell="D25" sqref="D25"/>
    </sheetView>
  </sheetViews>
  <sheetFormatPr defaultRowHeight="14.4" x14ac:dyDescent="0.3"/>
  <cols>
    <col min="3" max="3" width="16.6640625" bestFit="1" customWidth="1"/>
    <col min="4" max="4" width="8.77734375" customWidth="1"/>
  </cols>
  <sheetData>
    <row r="2" spans="1:4" x14ac:dyDescent="0.3">
      <c r="A2" t="str">
        <f>B2&amp;C2</f>
        <v>Airplane 1Pilots</v>
      </c>
      <c r="B2" t="s">
        <v>0</v>
      </c>
      <c r="C2" t="s">
        <v>6</v>
      </c>
      <c r="D2">
        <v>300</v>
      </c>
    </row>
    <row r="3" spans="1:4" x14ac:dyDescent="0.3">
      <c r="A3" t="str">
        <f t="shared" ref="A3:A66" si="0">B3&amp;C3</f>
        <v>Airplane 2Pilots</v>
      </c>
      <c r="B3" t="s">
        <v>1</v>
      </c>
      <c r="C3" t="s">
        <v>6</v>
      </c>
      <c r="D3">
        <v>300</v>
      </c>
    </row>
    <row r="4" spans="1:4" x14ac:dyDescent="0.3">
      <c r="A4" t="str">
        <f t="shared" si="0"/>
        <v>Airplane 1Cabin Crew</v>
      </c>
      <c r="B4" t="s">
        <v>0</v>
      </c>
      <c r="C4" t="s">
        <v>7</v>
      </c>
      <c r="D4">
        <v>50</v>
      </c>
    </row>
    <row r="5" spans="1:4" x14ac:dyDescent="0.3">
      <c r="A5" t="str">
        <f t="shared" si="0"/>
        <v>Airplane 2Cabin Crew</v>
      </c>
      <c r="B5" t="s">
        <v>1</v>
      </c>
      <c r="C5" t="s">
        <v>7</v>
      </c>
      <c r="D5">
        <v>50</v>
      </c>
    </row>
    <row r="6" spans="1:4" x14ac:dyDescent="0.3">
      <c r="A6" t="str">
        <f t="shared" si="0"/>
        <v>Airplane 1Fuel</v>
      </c>
      <c r="B6" t="s">
        <v>0</v>
      </c>
      <c r="C6" t="s">
        <v>8</v>
      </c>
      <c r="D6">
        <v>500</v>
      </c>
    </row>
    <row r="7" spans="1:4" x14ac:dyDescent="0.3">
      <c r="A7" t="str">
        <f t="shared" si="0"/>
        <v>Airplane 2Fuel</v>
      </c>
      <c r="B7" t="s">
        <v>1</v>
      </c>
      <c r="C7" t="s">
        <v>8</v>
      </c>
      <c r="D7">
        <v>400</v>
      </c>
    </row>
    <row r="8" spans="1:4" x14ac:dyDescent="0.3">
      <c r="A8" t="str">
        <f t="shared" si="0"/>
        <v>Airplane 1Maintenance</v>
      </c>
      <c r="B8" t="s">
        <v>0</v>
      </c>
      <c r="C8" t="s">
        <v>19</v>
      </c>
      <c r="D8">
        <v>500</v>
      </c>
    </row>
    <row r="9" spans="1:4" x14ac:dyDescent="0.3">
      <c r="A9" t="str">
        <f t="shared" si="0"/>
        <v>Airplane 2Maintenance</v>
      </c>
      <c r="B9" t="s">
        <v>1</v>
      </c>
      <c r="C9" t="s">
        <v>19</v>
      </c>
      <c r="D9">
        <v>400</v>
      </c>
    </row>
    <row r="10" spans="1:4" x14ac:dyDescent="0.3">
      <c r="A10" t="str">
        <f t="shared" si="0"/>
        <v>Airplane 1Nav + Landing</v>
      </c>
      <c r="B10" t="s">
        <v>0</v>
      </c>
      <c r="C10" t="s">
        <v>9</v>
      </c>
      <c r="D10">
        <v>450</v>
      </c>
    </row>
    <row r="11" spans="1:4" x14ac:dyDescent="0.3">
      <c r="A11" t="str">
        <f t="shared" si="0"/>
        <v>Airplane 2Nav + Landing</v>
      </c>
      <c r="B11" t="s">
        <v>1</v>
      </c>
      <c r="C11" t="s">
        <v>9</v>
      </c>
      <c r="D11">
        <v>500</v>
      </c>
    </row>
    <row r="12" spans="1:4" x14ac:dyDescent="0.3">
      <c r="A12" t="str">
        <f t="shared" si="0"/>
        <v>Airplane 1Station + Ground</v>
      </c>
      <c r="B12" t="s">
        <v>0</v>
      </c>
      <c r="C12" t="s">
        <v>10</v>
      </c>
      <c r="D12">
        <v>450</v>
      </c>
    </row>
    <row r="13" spans="1:4" x14ac:dyDescent="0.3">
      <c r="A13" t="str">
        <f t="shared" si="0"/>
        <v>Airplane 2Station + Ground</v>
      </c>
      <c r="B13" t="s">
        <v>1</v>
      </c>
      <c r="C13" t="s">
        <v>10</v>
      </c>
      <c r="D13">
        <v>500</v>
      </c>
    </row>
    <row r="14" spans="1:4" x14ac:dyDescent="0.3">
      <c r="A14" t="str">
        <f t="shared" si="0"/>
        <v>Airplane 1Passenger Handling</v>
      </c>
      <c r="B14" t="s">
        <v>0</v>
      </c>
      <c r="C14" t="s">
        <v>11</v>
      </c>
      <c r="D14" s="7">
        <v>0.01</v>
      </c>
    </row>
    <row r="15" spans="1:4" x14ac:dyDescent="0.3">
      <c r="A15" t="str">
        <f t="shared" si="0"/>
        <v>Airplane 2Passenger Handling</v>
      </c>
      <c r="B15" t="s">
        <v>1</v>
      </c>
      <c r="C15" t="s">
        <v>11</v>
      </c>
      <c r="D15" s="7">
        <v>0.01</v>
      </c>
    </row>
    <row r="16" spans="1:4" x14ac:dyDescent="0.3">
      <c r="A16" t="str">
        <f t="shared" si="0"/>
        <v>737-800Pilots</v>
      </c>
      <c r="B16" t="s">
        <v>30</v>
      </c>
      <c r="C16" t="s">
        <v>6</v>
      </c>
      <c r="D16">
        <v>350</v>
      </c>
    </row>
    <row r="17" spans="1:4" x14ac:dyDescent="0.3">
      <c r="A17" t="str">
        <f t="shared" si="0"/>
        <v>737-800Cabin Crew</v>
      </c>
      <c r="B17" t="s">
        <v>30</v>
      </c>
      <c r="C17" t="s">
        <v>7</v>
      </c>
      <c r="D17">
        <v>50</v>
      </c>
    </row>
    <row r="18" spans="1:4" x14ac:dyDescent="0.3">
      <c r="A18" t="str">
        <f t="shared" si="0"/>
        <v>737-800Fuel</v>
      </c>
      <c r="B18" t="s">
        <v>30</v>
      </c>
      <c r="C18" t="s">
        <v>8</v>
      </c>
      <c r="D18">
        <v>702.3</v>
      </c>
    </row>
    <row r="19" spans="1:4" x14ac:dyDescent="0.3">
      <c r="A19" t="str">
        <f t="shared" si="0"/>
        <v>737-800Maintenance</v>
      </c>
      <c r="B19" t="s">
        <v>30</v>
      </c>
      <c r="C19" t="s">
        <v>19</v>
      </c>
      <c r="D19">
        <v>318.16000000000003</v>
      </c>
    </row>
    <row r="20" spans="1:4" x14ac:dyDescent="0.3">
      <c r="A20" t="str">
        <f t="shared" si="0"/>
        <v>737-800Nav + Landing</v>
      </c>
      <c r="B20" t="s">
        <v>30</v>
      </c>
      <c r="C20" t="s">
        <v>9</v>
      </c>
      <c r="D20">
        <v>263.36</v>
      </c>
    </row>
    <row r="21" spans="1:4" x14ac:dyDescent="0.3">
      <c r="A21" t="str">
        <f t="shared" si="0"/>
        <v>737-800Station + Ground</v>
      </c>
      <c r="B21" t="s">
        <v>30</v>
      </c>
      <c r="C21" t="s">
        <v>10</v>
      </c>
      <c r="D21">
        <v>516.55999999999995</v>
      </c>
    </row>
    <row r="22" spans="1:4" x14ac:dyDescent="0.3">
      <c r="A22" t="str">
        <f t="shared" si="0"/>
        <v>737-800Passenger Handling</v>
      </c>
      <c r="B22" t="s">
        <v>30</v>
      </c>
      <c r="C22" t="s">
        <v>11</v>
      </c>
      <c r="D22">
        <v>0.01</v>
      </c>
    </row>
    <row r="23" spans="1:4" x14ac:dyDescent="0.3">
      <c r="A23" t="str">
        <f t="shared" si="0"/>
        <v>737-8Pilots</v>
      </c>
      <c r="B23" t="s">
        <v>31</v>
      </c>
      <c r="C23" t="s">
        <v>6</v>
      </c>
      <c r="D23">
        <v>350</v>
      </c>
    </row>
    <row r="24" spans="1:4" x14ac:dyDescent="0.3">
      <c r="A24" t="str">
        <f t="shared" si="0"/>
        <v>737-8Cabin Crew</v>
      </c>
      <c r="B24" t="s">
        <v>31</v>
      </c>
      <c r="C24" t="s">
        <v>7</v>
      </c>
      <c r="D24">
        <v>50</v>
      </c>
    </row>
    <row r="25" spans="1:4" x14ac:dyDescent="0.3">
      <c r="A25" t="str">
        <f t="shared" si="0"/>
        <v>737-8Fuel</v>
      </c>
      <c r="B25" t="s">
        <v>31</v>
      </c>
      <c r="C25" t="s">
        <v>8</v>
      </c>
      <c r="D25">
        <v>613.29999999999995</v>
      </c>
    </row>
    <row r="26" spans="1:4" x14ac:dyDescent="0.3">
      <c r="A26" t="str">
        <f t="shared" si="0"/>
        <v>737-8Maintenance</v>
      </c>
      <c r="B26" t="s">
        <v>31</v>
      </c>
      <c r="C26" t="s">
        <v>19</v>
      </c>
      <c r="D26">
        <v>320</v>
      </c>
    </row>
    <row r="27" spans="1:4" x14ac:dyDescent="0.3">
      <c r="A27" t="str">
        <f t="shared" si="0"/>
        <v>737-8Nav + Landing</v>
      </c>
      <c r="B27" t="s">
        <v>31</v>
      </c>
      <c r="C27" t="s">
        <v>9</v>
      </c>
      <c r="D27">
        <v>283.70999999999998</v>
      </c>
    </row>
    <row r="28" spans="1:4" x14ac:dyDescent="0.3">
      <c r="A28" t="str">
        <f t="shared" si="0"/>
        <v>737-8Station + Ground</v>
      </c>
      <c r="B28" t="s">
        <v>31</v>
      </c>
      <c r="C28" t="s">
        <v>10</v>
      </c>
      <c r="D28">
        <v>516.55999999999995</v>
      </c>
    </row>
    <row r="29" spans="1:4" x14ac:dyDescent="0.3">
      <c r="A29" t="str">
        <f t="shared" si="0"/>
        <v>737-8Passenger Handling</v>
      </c>
      <c r="B29" t="s">
        <v>31</v>
      </c>
      <c r="C29" t="s">
        <v>11</v>
      </c>
      <c r="D29">
        <v>0.01</v>
      </c>
    </row>
    <row r="30" spans="1:4" x14ac:dyDescent="0.3">
      <c r="A30" t="str">
        <f t="shared" si="0"/>
        <v>737-900ERPilots</v>
      </c>
      <c r="B30" t="s">
        <v>32</v>
      </c>
      <c r="C30" t="s">
        <v>6</v>
      </c>
      <c r="D30">
        <v>350</v>
      </c>
    </row>
    <row r="31" spans="1:4" x14ac:dyDescent="0.3">
      <c r="A31" t="str">
        <f t="shared" si="0"/>
        <v>737-900ERCabin Crew</v>
      </c>
      <c r="B31" t="s">
        <v>32</v>
      </c>
      <c r="C31" t="s">
        <v>7</v>
      </c>
      <c r="D31">
        <v>50</v>
      </c>
    </row>
    <row r="32" spans="1:4" x14ac:dyDescent="0.3">
      <c r="A32" t="str">
        <f t="shared" si="0"/>
        <v>737-900ERFuel</v>
      </c>
      <c r="B32" t="s">
        <v>32</v>
      </c>
      <c r="C32" t="s">
        <v>8</v>
      </c>
      <c r="D32">
        <v>741.8</v>
      </c>
    </row>
    <row r="33" spans="1:4" x14ac:dyDescent="0.3">
      <c r="A33" t="str">
        <f t="shared" si="0"/>
        <v>737-900ERMaintenance</v>
      </c>
      <c r="B33" t="s">
        <v>32</v>
      </c>
      <c r="C33" t="s">
        <v>19</v>
      </c>
      <c r="D33">
        <v>343.58</v>
      </c>
    </row>
    <row r="34" spans="1:4" x14ac:dyDescent="0.3">
      <c r="A34" t="str">
        <f t="shared" si="0"/>
        <v>737-900ERNav + Landing</v>
      </c>
      <c r="B34" t="s">
        <v>32</v>
      </c>
      <c r="C34" t="s">
        <v>9</v>
      </c>
      <c r="D34">
        <v>277.22000000000003</v>
      </c>
    </row>
    <row r="35" spans="1:4" x14ac:dyDescent="0.3">
      <c r="A35" t="str">
        <f t="shared" si="0"/>
        <v>737-900ERStation + Ground</v>
      </c>
      <c r="B35" t="s">
        <v>32</v>
      </c>
      <c r="C35" t="s">
        <v>10</v>
      </c>
      <c r="D35">
        <v>545.14</v>
      </c>
    </row>
    <row r="36" spans="1:4" x14ac:dyDescent="0.3">
      <c r="A36" t="str">
        <f t="shared" si="0"/>
        <v>737-900ERPassenger Handling</v>
      </c>
      <c r="B36" t="s">
        <v>32</v>
      </c>
      <c r="C36" t="s">
        <v>11</v>
      </c>
      <c r="D36">
        <v>0.01</v>
      </c>
    </row>
    <row r="37" spans="1:4" x14ac:dyDescent="0.3">
      <c r="A37" t="str">
        <f t="shared" si="0"/>
        <v>737-9Pilots</v>
      </c>
      <c r="B37" t="s">
        <v>33</v>
      </c>
      <c r="C37" t="s">
        <v>6</v>
      </c>
      <c r="D37">
        <v>350</v>
      </c>
    </row>
    <row r="38" spans="1:4" x14ac:dyDescent="0.3">
      <c r="A38" t="str">
        <f t="shared" si="0"/>
        <v>737-9Cabin Crew</v>
      </c>
      <c r="B38" t="s">
        <v>33</v>
      </c>
      <c r="C38" t="s">
        <v>7</v>
      </c>
      <c r="D38">
        <v>50</v>
      </c>
    </row>
    <row r="39" spans="1:4" x14ac:dyDescent="0.3">
      <c r="A39" t="str">
        <f t="shared" si="0"/>
        <v>737-9Fuel</v>
      </c>
      <c r="B39" t="s">
        <v>33</v>
      </c>
      <c r="C39" t="s">
        <v>8</v>
      </c>
      <c r="D39">
        <v>646.5</v>
      </c>
    </row>
    <row r="40" spans="1:4" x14ac:dyDescent="0.3">
      <c r="A40" t="str">
        <f t="shared" si="0"/>
        <v>737-9Maintenance</v>
      </c>
      <c r="B40" t="s">
        <v>33</v>
      </c>
      <c r="C40" t="s">
        <v>19</v>
      </c>
      <c r="D40">
        <v>345.58</v>
      </c>
    </row>
    <row r="41" spans="1:4" x14ac:dyDescent="0.3">
      <c r="A41" t="str">
        <f t="shared" si="0"/>
        <v>737-9Nav + Landing</v>
      </c>
      <c r="B41" t="s">
        <v>33</v>
      </c>
      <c r="C41" t="s">
        <v>9</v>
      </c>
      <c r="D41">
        <v>285.58</v>
      </c>
    </row>
    <row r="42" spans="1:4" x14ac:dyDescent="0.3">
      <c r="A42" t="str">
        <f t="shared" si="0"/>
        <v>737-9Station + Ground</v>
      </c>
      <c r="B42" t="s">
        <v>33</v>
      </c>
      <c r="C42" t="s">
        <v>10</v>
      </c>
      <c r="D42">
        <v>545.14</v>
      </c>
    </row>
    <row r="43" spans="1:4" x14ac:dyDescent="0.3">
      <c r="A43" t="str">
        <f t="shared" si="0"/>
        <v>737-9Passenger Handling</v>
      </c>
      <c r="B43" t="s">
        <v>33</v>
      </c>
      <c r="C43" t="s">
        <v>11</v>
      </c>
      <c r="D43">
        <v>0.01</v>
      </c>
    </row>
    <row r="44" spans="1:4" x14ac:dyDescent="0.3">
      <c r="A44" t="str">
        <f t="shared" si="0"/>
        <v>737-700Pilots</v>
      </c>
      <c r="B44" t="s">
        <v>34</v>
      </c>
      <c r="C44" t="s">
        <v>6</v>
      </c>
      <c r="D44">
        <v>350</v>
      </c>
    </row>
    <row r="45" spans="1:4" x14ac:dyDescent="0.3">
      <c r="A45" t="str">
        <f t="shared" si="0"/>
        <v>737-700Cabin Crew</v>
      </c>
      <c r="B45" t="s">
        <v>34</v>
      </c>
      <c r="C45" t="s">
        <v>7</v>
      </c>
      <c r="D45">
        <v>50</v>
      </c>
    </row>
    <row r="46" spans="1:4" x14ac:dyDescent="0.3">
      <c r="A46" t="str">
        <f t="shared" si="0"/>
        <v>737-700Fuel</v>
      </c>
      <c r="B46" t="s">
        <v>34</v>
      </c>
      <c r="C46" t="s">
        <v>8</v>
      </c>
      <c r="D46">
        <v>633.20000000000005</v>
      </c>
    </row>
    <row r="47" spans="1:4" x14ac:dyDescent="0.3">
      <c r="A47" t="str">
        <f t="shared" si="0"/>
        <v>737-700Maintenance</v>
      </c>
      <c r="B47" t="s">
        <v>34</v>
      </c>
      <c r="C47" t="s">
        <v>19</v>
      </c>
      <c r="D47">
        <v>302.92</v>
      </c>
    </row>
    <row r="48" spans="1:4" x14ac:dyDescent="0.3">
      <c r="A48" t="str">
        <f t="shared" si="0"/>
        <v>737-700Nav + Landing</v>
      </c>
      <c r="B48" t="s">
        <v>34</v>
      </c>
      <c r="C48" t="s">
        <v>9</v>
      </c>
      <c r="D48">
        <v>243.34</v>
      </c>
    </row>
    <row r="49" spans="1:4" x14ac:dyDescent="0.3">
      <c r="A49" t="str">
        <f t="shared" si="0"/>
        <v>737-700Station + Ground</v>
      </c>
      <c r="B49" t="s">
        <v>34</v>
      </c>
      <c r="C49" t="s">
        <v>10</v>
      </c>
      <c r="D49">
        <v>453.33</v>
      </c>
    </row>
    <row r="50" spans="1:4" x14ac:dyDescent="0.3">
      <c r="A50" t="str">
        <f t="shared" si="0"/>
        <v>737-700Passenger Handling</v>
      </c>
      <c r="B50" t="s">
        <v>34</v>
      </c>
      <c r="C50" t="s">
        <v>11</v>
      </c>
      <c r="D50">
        <v>0.01</v>
      </c>
    </row>
    <row r="51" spans="1:4" x14ac:dyDescent="0.3">
      <c r="A51" t="str">
        <f t="shared" si="0"/>
        <v>737-7Pilots</v>
      </c>
      <c r="B51" t="s">
        <v>35</v>
      </c>
      <c r="C51" t="s">
        <v>6</v>
      </c>
      <c r="D51">
        <v>350</v>
      </c>
    </row>
    <row r="52" spans="1:4" x14ac:dyDescent="0.3">
      <c r="A52" t="str">
        <f t="shared" si="0"/>
        <v>737-7Cabin Crew</v>
      </c>
      <c r="B52" t="s">
        <v>35</v>
      </c>
      <c r="C52" t="s">
        <v>7</v>
      </c>
      <c r="D52">
        <v>50</v>
      </c>
    </row>
    <row r="53" spans="1:4" x14ac:dyDescent="0.3">
      <c r="A53" t="str">
        <f t="shared" si="0"/>
        <v>737-7Fuel</v>
      </c>
      <c r="B53" t="s">
        <v>35</v>
      </c>
      <c r="C53" t="s">
        <v>8</v>
      </c>
      <c r="D53">
        <v>561.5</v>
      </c>
    </row>
    <row r="54" spans="1:4" x14ac:dyDescent="0.3">
      <c r="A54" t="str">
        <f t="shared" si="0"/>
        <v>737-7Maintenance</v>
      </c>
      <c r="B54" t="s">
        <v>35</v>
      </c>
      <c r="C54" t="s">
        <v>19</v>
      </c>
      <c r="D54">
        <v>307.98</v>
      </c>
    </row>
    <row r="55" spans="1:4" x14ac:dyDescent="0.3">
      <c r="A55" t="str">
        <f t="shared" si="0"/>
        <v>737-7Nav + Landing</v>
      </c>
      <c r="B55" t="s">
        <v>35</v>
      </c>
      <c r="C55" t="s">
        <v>9</v>
      </c>
      <c r="D55">
        <v>251.59</v>
      </c>
    </row>
    <row r="56" spans="1:4" x14ac:dyDescent="0.3">
      <c r="A56" t="str">
        <f t="shared" si="0"/>
        <v>737-7Station + Ground</v>
      </c>
      <c r="B56" t="s">
        <v>35</v>
      </c>
      <c r="C56" t="s">
        <v>10</v>
      </c>
      <c r="D56">
        <v>453.33</v>
      </c>
    </row>
    <row r="57" spans="1:4" x14ac:dyDescent="0.3">
      <c r="A57" t="str">
        <f t="shared" si="0"/>
        <v>737-7Passenger Handling</v>
      </c>
      <c r="B57" t="s">
        <v>35</v>
      </c>
      <c r="C57" t="s">
        <v>11</v>
      </c>
      <c r="D57">
        <v>0.01</v>
      </c>
    </row>
    <row r="58" spans="1:4" x14ac:dyDescent="0.3">
      <c r="A58" t="str">
        <f t="shared" si="0"/>
        <v>767-300ERPilots</v>
      </c>
      <c r="B58" t="s">
        <v>36</v>
      </c>
      <c r="C58" t="s">
        <v>6</v>
      </c>
      <c r="D58">
        <v>375</v>
      </c>
    </row>
    <row r="59" spans="1:4" x14ac:dyDescent="0.3">
      <c r="A59" t="str">
        <f t="shared" si="0"/>
        <v>767-300ERCabin Crew</v>
      </c>
      <c r="B59" t="s">
        <v>36</v>
      </c>
      <c r="C59" t="s">
        <v>7</v>
      </c>
      <c r="D59">
        <v>60</v>
      </c>
    </row>
    <row r="60" spans="1:4" x14ac:dyDescent="0.3">
      <c r="A60" t="str">
        <f t="shared" si="0"/>
        <v>767-300ERFuel</v>
      </c>
      <c r="B60" t="s">
        <v>36</v>
      </c>
      <c r="C60" t="s">
        <v>8</v>
      </c>
      <c r="D60">
        <v>1479.49</v>
      </c>
    </row>
    <row r="61" spans="1:4" x14ac:dyDescent="0.3">
      <c r="A61" t="str">
        <f t="shared" si="0"/>
        <v>767-300ERMaintenance</v>
      </c>
      <c r="B61" t="s">
        <v>36</v>
      </c>
      <c r="C61" t="s">
        <v>19</v>
      </c>
      <c r="D61">
        <v>688.32</v>
      </c>
    </row>
    <row r="62" spans="1:4" x14ac:dyDescent="0.3">
      <c r="A62" t="str">
        <f t="shared" si="0"/>
        <v>767-300ERNav + Landing</v>
      </c>
      <c r="B62" t="s">
        <v>36</v>
      </c>
      <c r="C62" t="s">
        <v>9</v>
      </c>
      <c r="D62">
        <v>545.45000000000005</v>
      </c>
    </row>
    <row r="63" spans="1:4" x14ac:dyDescent="0.3">
      <c r="A63" t="str">
        <f t="shared" si="0"/>
        <v>767-300ERStation + Ground</v>
      </c>
      <c r="B63" t="s">
        <v>36</v>
      </c>
      <c r="C63" t="s">
        <v>10</v>
      </c>
      <c r="D63">
        <v>1871.77</v>
      </c>
    </row>
    <row r="64" spans="1:4" x14ac:dyDescent="0.3">
      <c r="A64" t="str">
        <f t="shared" si="0"/>
        <v>767-300ERPassenger Handling</v>
      </c>
      <c r="B64" t="s">
        <v>36</v>
      </c>
      <c r="C64" t="s">
        <v>11</v>
      </c>
      <c r="D64">
        <v>0.01</v>
      </c>
    </row>
    <row r="65" spans="1:4" x14ac:dyDescent="0.3">
      <c r="A65" t="str">
        <f t="shared" si="0"/>
        <v>777-200ERPilots</v>
      </c>
      <c r="B65" t="s">
        <v>37</v>
      </c>
      <c r="C65" t="s">
        <v>6</v>
      </c>
      <c r="D65">
        <v>450</v>
      </c>
    </row>
    <row r="66" spans="1:4" x14ac:dyDescent="0.3">
      <c r="A66" t="str">
        <f t="shared" si="0"/>
        <v>777-200ERCabin Crew</v>
      </c>
      <c r="B66" t="s">
        <v>37</v>
      </c>
      <c r="C66" t="s">
        <v>7</v>
      </c>
      <c r="D66">
        <v>60</v>
      </c>
    </row>
    <row r="67" spans="1:4" x14ac:dyDescent="0.3">
      <c r="A67" t="str">
        <f t="shared" ref="A67:A130" si="1">B67&amp;C67</f>
        <v>777-200ERFuel</v>
      </c>
      <c r="B67" t="s">
        <v>37</v>
      </c>
      <c r="C67" t="s">
        <v>8</v>
      </c>
      <c r="D67">
        <v>1931.01</v>
      </c>
    </row>
    <row r="68" spans="1:4" x14ac:dyDescent="0.3">
      <c r="A68" t="str">
        <f t="shared" si="1"/>
        <v>777-200ERMaintenance</v>
      </c>
      <c r="B68" t="s">
        <v>37</v>
      </c>
      <c r="C68" t="s">
        <v>19</v>
      </c>
      <c r="D68">
        <v>1100.71</v>
      </c>
    </row>
    <row r="69" spans="1:4" x14ac:dyDescent="0.3">
      <c r="A69" t="str">
        <f t="shared" si="1"/>
        <v>777-200ERNav + Landing</v>
      </c>
      <c r="B69" t="s">
        <v>37</v>
      </c>
      <c r="C69" t="s">
        <v>9</v>
      </c>
      <c r="D69">
        <v>668.58</v>
      </c>
    </row>
    <row r="70" spans="1:4" x14ac:dyDescent="0.3">
      <c r="A70" t="str">
        <f t="shared" si="1"/>
        <v>777-200ERStation + Ground</v>
      </c>
      <c r="B70" t="s">
        <v>37</v>
      </c>
      <c r="C70" t="s">
        <v>10</v>
      </c>
      <c r="D70">
        <v>2472.13</v>
      </c>
    </row>
    <row r="71" spans="1:4" x14ac:dyDescent="0.3">
      <c r="A71" t="str">
        <f t="shared" si="1"/>
        <v>777-200ERPassenger Handling</v>
      </c>
      <c r="B71" t="s">
        <v>37</v>
      </c>
      <c r="C71" t="s">
        <v>11</v>
      </c>
      <c r="D71">
        <v>0.01</v>
      </c>
    </row>
    <row r="72" spans="1:4" x14ac:dyDescent="0.3">
      <c r="A72" t="str">
        <f t="shared" si="1"/>
        <v>777-200LRPilots</v>
      </c>
      <c r="B72" t="s">
        <v>38</v>
      </c>
      <c r="C72" t="s">
        <v>6</v>
      </c>
      <c r="D72">
        <v>450</v>
      </c>
    </row>
    <row r="73" spans="1:4" x14ac:dyDescent="0.3">
      <c r="A73" t="str">
        <f t="shared" si="1"/>
        <v>777-200LRCabin Crew</v>
      </c>
      <c r="B73" t="s">
        <v>38</v>
      </c>
      <c r="C73" t="s">
        <v>7</v>
      </c>
      <c r="D73">
        <v>60</v>
      </c>
    </row>
    <row r="74" spans="1:4" x14ac:dyDescent="0.3">
      <c r="A74" t="str">
        <f t="shared" si="1"/>
        <v>777-200LRFuel</v>
      </c>
      <c r="B74" t="s">
        <v>38</v>
      </c>
      <c r="C74" t="s">
        <v>8</v>
      </c>
      <c r="D74">
        <v>1950</v>
      </c>
    </row>
    <row r="75" spans="1:4" x14ac:dyDescent="0.3">
      <c r="A75" t="str">
        <f t="shared" si="1"/>
        <v>777-200LRMaintenance</v>
      </c>
      <c r="B75" t="s">
        <v>38</v>
      </c>
      <c r="C75" t="s">
        <v>19</v>
      </c>
      <c r="D75">
        <v>1150</v>
      </c>
    </row>
    <row r="76" spans="1:4" x14ac:dyDescent="0.3">
      <c r="A76" t="str">
        <f t="shared" si="1"/>
        <v>777-200LRNav + Landing</v>
      </c>
      <c r="B76" t="s">
        <v>38</v>
      </c>
      <c r="C76" t="s">
        <v>9</v>
      </c>
      <c r="D76">
        <v>724.33</v>
      </c>
    </row>
    <row r="77" spans="1:4" x14ac:dyDescent="0.3">
      <c r="A77" t="str">
        <f t="shared" si="1"/>
        <v>777-200LRStation + Ground</v>
      </c>
      <c r="B77" t="s">
        <v>38</v>
      </c>
      <c r="C77" t="s">
        <v>10</v>
      </c>
      <c r="D77">
        <v>2472.13</v>
      </c>
    </row>
    <row r="78" spans="1:4" x14ac:dyDescent="0.3">
      <c r="A78" t="str">
        <f t="shared" si="1"/>
        <v>777-200LRPassenger Handling</v>
      </c>
      <c r="B78" t="s">
        <v>38</v>
      </c>
      <c r="C78" t="s">
        <v>11</v>
      </c>
      <c r="D78">
        <v>0.01</v>
      </c>
    </row>
    <row r="79" spans="1:4" x14ac:dyDescent="0.3">
      <c r="A79" t="str">
        <f t="shared" si="1"/>
        <v>777-300ERPilots</v>
      </c>
      <c r="B79" t="s">
        <v>39</v>
      </c>
      <c r="C79" t="s">
        <v>6</v>
      </c>
      <c r="D79">
        <v>450</v>
      </c>
    </row>
    <row r="80" spans="1:4" x14ac:dyDescent="0.3">
      <c r="A80" t="str">
        <f t="shared" si="1"/>
        <v>777-300ERCabin Crew</v>
      </c>
      <c r="B80" t="s">
        <v>39</v>
      </c>
      <c r="C80" t="s">
        <v>7</v>
      </c>
      <c r="D80">
        <v>60</v>
      </c>
    </row>
    <row r="81" spans="1:4" x14ac:dyDescent="0.3">
      <c r="A81" t="str">
        <f t="shared" si="1"/>
        <v>777-300ERFuel</v>
      </c>
      <c r="B81" t="s">
        <v>39</v>
      </c>
      <c r="C81" t="s">
        <v>8</v>
      </c>
      <c r="D81">
        <v>2134.5</v>
      </c>
    </row>
    <row r="82" spans="1:4" x14ac:dyDescent="0.3">
      <c r="A82" t="str">
        <f t="shared" si="1"/>
        <v>777-300ERMaintenance</v>
      </c>
      <c r="B82" t="s">
        <v>39</v>
      </c>
      <c r="C82" t="s">
        <v>19</v>
      </c>
      <c r="D82">
        <v>1175</v>
      </c>
    </row>
    <row r="83" spans="1:4" x14ac:dyDescent="0.3">
      <c r="A83" t="str">
        <f t="shared" si="1"/>
        <v>777-300ERNav + Landing</v>
      </c>
      <c r="B83" t="s">
        <v>39</v>
      </c>
      <c r="C83" t="s">
        <v>9</v>
      </c>
      <c r="D83">
        <v>734.88</v>
      </c>
    </row>
    <row r="84" spans="1:4" x14ac:dyDescent="0.3">
      <c r="A84" t="str">
        <f t="shared" si="1"/>
        <v>777-300ERStation + Ground</v>
      </c>
      <c r="B84" t="s">
        <v>39</v>
      </c>
      <c r="C84" t="s">
        <v>10</v>
      </c>
      <c r="D84">
        <v>2786.86</v>
      </c>
    </row>
    <row r="85" spans="1:4" x14ac:dyDescent="0.3">
      <c r="A85" t="str">
        <f t="shared" si="1"/>
        <v>777-300ERPassenger Handling</v>
      </c>
      <c r="B85" t="s">
        <v>39</v>
      </c>
      <c r="C85" t="s">
        <v>11</v>
      </c>
      <c r="D85">
        <v>0.01</v>
      </c>
    </row>
    <row r="86" spans="1:4" x14ac:dyDescent="0.3">
      <c r="A86" t="str">
        <f t="shared" si="1"/>
        <v>787-8Pilots</v>
      </c>
      <c r="B86" t="s">
        <v>40</v>
      </c>
      <c r="C86" t="s">
        <v>6</v>
      </c>
      <c r="D86">
        <v>430</v>
      </c>
    </row>
    <row r="87" spans="1:4" x14ac:dyDescent="0.3">
      <c r="A87" t="str">
        <f t="shared" si="1"/>
        <v>787-8Cabin Crew</v>
      </c>
      <c r="B87" t="s">
        <v>40</v>
      </c>
      <c r="C87" t="s">
        <v>7</v>
      </c>
      <c r="D87">
        <v>60</v>
      </c>
    </row>
    <row r="88" spans="1:4" x14ac:dyDescent="0.3">
      <c r="A88" t="str">
        <f t="shared" si="1"/>
        <v>787-8Fuel</v>
      </c>
      <c r="B88" t="s">
        <v>40</v>
      </c>
      <c r="C88" t="s">
        <v>8</v>
      </c>
      <c r="D88">
        <v>1374.96</v>
      </c>
    </row>
    <row r="89" spans="1:4" x14ac:dyDescent="0.3">
      <c r="A89" t="str">
        <f t="shared" si="1"/>
        <v>787-8Maintenance</v>
      </c>
      <c r="B89" t="s">
        <v>40</v>
      </c>
      <c r="C89" t="s">
        <v>19</v>
      </c>
      <c r="D89">
        <v>623.13</v>
      </c>
    </row>
    <row r="90" spans="1:4" x14ac:dyDescent="0.3">
      <c r="A90" t="str">
        <f t="shared" si="1"/>
        <v>787-8Nav + Landing</v>
      </c>
      <c r="B90" t="s">
        <v>40</v>
      </c>
      <c r="C90" t="s">
        <v>9</v>
      </c>
      <c r="D90">
        <v>594.75</v>
      </c>
    </row>
    <row r="91" spans="1:4" x14ac:dyDescent="0.3">
      <c r="A91" t="str">
        <f t="shared" si="1"/>
        <v>787-8Station + Ground</v>
      </c>
      <c r="B91" t="s">
        <v>40</v>
      </c>
      <c r="C91" t="s">
        <v>10</v>
      </c>
      <c r="D91">
        <v>2124.5300000000002</v>
      </c>
    </row>
    <row r="92" spans="1:4" x14ac:dyDescent="0.3">
      <c r="A92" t="str">
        <f t="shared" si="1"/>
        <v>787-8Passenger Handling</v>
      </c>
      <c r="B92" t="s">
        <v>40</v>
      </c>
      <c r="C92" t="s">
        <v>11</v>
      </c>
      <c r="D92">
        <v>0.01</v>
      </c>
    </row>
    <row r="93" spans="1:4" x14ac:dyDescent="0.3">
      <c r="A93" t="str">
        <f t="shared" si="1"/>
        <v>787-9Pilots</v>
      </c>
      <c r="B93" t="s">
        <v>41</v>
      </c>
      <c r="C93" t="s">
        <v>6</v>
      </c>
      <c r="D93">
        <v>430</v>
      </c>
    </row>
    <row r="94" spans="1:4" x14ac:dyDescent="0.3">
      <c r="A94" t="str">
        <f t="shared" si="1"/>
        <v>787-9Cabin Crew</v>
      </c>
      <c r="B94" t="s">
        <v>41</v>
      </c>
      <c r="C94" t="s">
        <v>7</v>
      </c>
      <c r="D94">
        <v>60</v>
      </c>
    </row>
    <row r="95" spans="1:4" x14ac:dyDescent="0.3">
      <c r="A95" t="str">
        <f t="shared" si="1"/>
        <v>787-9Fuel</v>
      </c>
      <c r="B95" t="s">
        <v>41</v>
      </c>
      <c r="C95" t="s">
        <v>8</v>
      </c>
      <c r="D95">
        <v>1458.78</v>
      </c>
    </row>
    <row r="96" spans="1:4" x14ac:dyDescent="0.3">
      <c r="A96" t="str">
        <f t="shared" si="1"/>
        <v>787-9Maintenance</v>
      </c>
      <c r="B96" t="s">
        <v>41</v>
      </c>
      <c r="C96" t="s">
        <v>19</v>
      </c>
      <c r="D96">
        <v>777.79</v>
      </c>
    </row>
    <row r="97" spans="1:4" x14ac:dyDescent="0.3">
      <c r="A97" t="str">
        <f t="shared" si="1"/>
        <v>787-9Nav + Landing</v>
      </c>
      <c r="B97" t="s">
        <v>41</v>
      </c>
      <c r="C97" t="s">
        <v>9</v>
      </c>
      <c r="D97">
        <v>620.15</v>
      </c>
    </row>
    <row r="98" spans="1:4" x14ac:dyDescent="0.3">
      <c r="A98" t="str">
        <f t="shared" si="1"/>
        <v>787-9Station + Ground</v>
      </c>
      <c r="B98" t="s">
        <v>41</v>
      </c>
      <c r="C98" t="s">
        <v>10</v>
      </c>
      <c r="D98">
        <v>2249.0100000000002</v>
      </c>
    </row>
    <row r="99" spans="1:4" x14ac:dyDescent="0.3">
      <c r="A99" t="str">
        <f t="shared" si="1"/>
        <v>787-9Passenger Handling</v>
      </c>
      <c r="B99" t="s">
        <v>41</v>
      </c>
      <c r="C99" t="s">
        <v>11</v>
      </c>
      <c r="D99">
        <v>0.01</v>
      </c>
    </row>
    <row r="100" spans="1:4" x14ac:dyDescent="0.3">
      <c r="A100" t="str">
        <f t="shared" si="1"/>
        <v>787-10Pilots</v>
      </c>
      <c r="B100" t="s">
        <v>42</v>
      </c>
      <c r="C100" t="s">
        <v>6</v>
      </c>
      <c r="D100">
        <v>430</v>
      </c>
    </row>
    <row r="101" spans="1:4" x14ac:dyDescent="0.3">
      <c r="A101" t="str">
        <f t="shared" si="1"/>
        <v>787-10Cabin Crew</v>
      </c>
      <c r="B101" t="s">
        <v>42</v>
      </c>
      <c r="C101" t="s">
        <v>7</v>
      </c>
      <c r="D101">
        <v>60</v>
      </c>
    </row>
    <row r="102" spans="1:4" x14ac:dyDescent="0.3">
      <c r="A102" t="str">
        <f t="shared" si="1"/>
        <v>787-10Fuel</v>
      </c>
      <c r="B102" t="s">
        <v>42</v>
      </c>
      <c r="C102" t="s">
        <v>8</v>
      </c>
      <c r="D102">
        <v>1546.52</v>
      </c>
    </row>
    <row r="103" spans="1:4" x14ac:dyDescent="0.3">
      <c r="A103" t="str">
        <f t="shared" si="1"/>
        <v>787-10Maintenance</v>
      </c>
      <c r="B103" t="s">
        <v>42</v>
      </c>
      <c r="C103" t="s">
        <v>19</v>
      </c>
      <c r="D103">
        <v>807.71</v>
      </c>
    </row>
    <row r="104" spans="1:4" x14ac:dyDescent="0.3">
      <c r="A104" t="str">
        <f t="shared" si="1"/>
        <v>787-10Nav + Landing</v>
      </c>
      <c r="B104" t="s">
        <v>42</v>
      </c>
      <c r="C104" t="s">
        <v>9</v>
      </c>
      <c r="D104">
        <v>620.36</v>
      </c>
    </row>
    <row r="105" spans="1:4" x14ac:dyDescent="0.3">
      <c r="A105" t="str">
        <f t="shared" si="1"/>
        <v>787-10Station + Ground</v>
      </c>
      <c r="B105" t="s">
        <v>42</v>
      </c>
      <c r="C105" t="s">
        <v>10</v>
      </c>
      <c r="D105">
        <v>2451.37</v>
      </c>
    </row>
    <row r="106" spans="1:4" x14ac:dyDescent="0.3">
      <c r="A106" t="str">
        <f t="shared" si="1"/>
        <v>787-10Passenger Handling</v>
      </c>
      <c r="B106" t="s">
        <v>42</v>
      </c>
      <c r="C106" t="s">
        <v>11</v>
      </c>
      <c r="D106">
        <v>0.01</v>
      </c>
    </row>
    <row r="107" spans="1:4" x14ac:dyDescent="0.3">
      <c r="A107" t="str">
        <f t="shared" si="1"/>
        <v>747-8Pilots</v>
      </c>
      <c r="B107" t="s">
        <v>43</v>
      </c>
      <c r="C107" t="s">
        <v>6</v>
      </c>
      <c r="D107">
        <v>450</v>
      </c>
    </row>
    <row r="108" spans="1:4" x14ac:dyDescent="0.3">
      <c r="A108" t="str">
        <f t="shared" si="1"/>
        <v>747-8Cabin Crew</v>
      </c>
      <c r="B108" t="s">
        <v>43</v>
      </c>
      <c r="C108" t="s">
        <v>7</v>
      </c>
      <c r="D108">
        <v>60</v>
      </c>
    </row>
    <row r="109" spans="1:4" x14ac:dyDescent="0.3">
      <c r="A109" t="str">
        <f t="shared" si="1"/>
        <v>747-8Fuel</v>
      </c>
      <c r="B109" t="s">
        <v>43</v>
      </c>
      <c r="C109" t="s">
        <v>8</v>
      </c>
      <c r="D109">
        <v>2681.06</v>
      </c>
    </row>
    <row r="110" spans="1:4" x14ac:dyDescent="0.3">
      <c r="A110" t="str">
        <f t="shared" si="1"/>
        <v>747-8Maintenance</v>
      </c>
      <c r="B110" t="s">
        <v>43</v>
      </c>
      <c r="C110" t="s">
        <v>19</v>
      </c>
      <c r="D110">
        <v>1795.7</v>
      </c>
    </row>
    <row r="111" spans="1:4" x14ac:dyDescent="0.3">
      <c r="A111" t="str">
        <f t="shared" si="1"/>
        <v>747-8Nav + Landing</v>
      </c>
      <c r="B111" t="s">
        <v>43</v>
      </c>
      <c r="C111" t="s">
        <v>9</v>
      </c>
      <c r="D111">
        <v>910</v>
      </c>
    </row>
    <row r="112" spans="1:4" x14ac:dyDescent="0.3">
      <c r="A112" t="str">
        <f t="shared" si="1"/>
        <v>747-8Station + Ground</v>
      </c>
      <c r="B112" t="s">
        <v>43</v>
      </c>
      <c r="C112" t="s">
        <v>10</v>
      </c>
      <c r="D112">
        <v>3000</v>
      </c>
    </row>
    <row r="113" spans="1:4" x14ac:dyDescent="0.3">
      <c r="A113" t="str">
        <f t="shared" si="1"/>
        <v>747-8Passenger Handling</v>
      </c>
      <c r="B113" t="s">
        <v>43</v>
      </c>
      <c r="C113" t="s">
        <v>11</v>
      </c>
      <c r="D113">
        <v>0.01</v>
      </c>
    </row>
    <row r="114" spans="1:4" x14ac:dyDescent="0.3">
      <c r="A114" t="str">
        <f t="shared" si="1"/>
        <v>747-400Pilots</v>
      </c>
      <c r="B114" t="s">
        <v>44</v>
      </c>
      <c r="C114" t="s">
        <v>6</v>
      </c>
      <c r="D114">
        <v>450</v>
      </c>
    </row>
    <row r="115" spans="1:4" x14ac:dyDescent="0.3">
      <c r="A115" t="str">
        <f t="shared" si="1"/>
        <v>747-400Cabin Crew</v>
      </c>
      <c r="B115" t="s">
        <v>44</v>
      </c>
      <c r="C115" t="s">
        <v>7</v>
      </c>
      <c r="D115">
        <v>60</v>
      </c>
    </row>
    <row r="116" spans="1:4" x14ac:dyDescent="0.3">
      <c r="A116" t="str">
        <f t="shared" si="1"/>
        <v>747-400Fuel</v>
      </c>
      <c r="B116" t="s">
        <v>44</v>
      </c>
      <c r="C116" t="s">
        <v>8</v>
      </c>
      <c r="D116">
        <v>2805.08</v>
      </c>
    </row>
    <row r="117" spans="1:4" x14ac:dyDescent="0.3">
      <c r="A117" t="str">
        <f t="shared" si="1"/>
        <v>747-400Maintenance</v>
      </c>
      <c r="B117" t="s">
        <v>44</v>
      </c>
      <c r="C117" t="s">
        <v>19</v>
      </c>
      <c r="D117">
        <v>1766.86</v>
      </c>
    </row>
    <row r="118" spans="1:4" x14ac:dyDescent="0.3">
      <c r="A118" t="str">
        <f t="shared" si="1"/>
        <v>747-400Nav + Landing</v>
      </c>
      <c r="B118" t="s">
        <v>44</v>
      </c>
      <c r="C118" t="s">
        <v>9</v>
      </c>
      <c r="D118">
        <v>900</v>
      </c>
    </row>
    <row r="119" spans="1:4" x14ac:dyDescent="0.3">
      <c r="A119" t="str">
        <f t="shared" si="1"/>
        <v>747-400Station + Ground</v>
      </c>
      <c r="B119" t="s">
        <v>44</v>
      </c>
      <c r="C119" t="s">
        <v>10</v>
      </c>
      <c r="D119">
        <v>3000</v>
      </c>
    </row>
    <row r="120" spans="1:4" x14ac:dyDescent="0.3">
      <c r="A120" t="str">
        <f t="shared" si="1"/>
        <v>747-400Passenger Handling</v>
      </c>
      <c r="B120" t="s">
        <v>44</v>
      </c>
      <c r="C120" t="s">
        <v>11</v>
      </c>
      <c r="D120">
        <v>0.01</v>
      </c>
    </row>
    <row r="121" spans="1:4" x14ac:dyDescent="0.3">
      <c r="A121" t="str">
        <f t="shared" si="1"/>
        <v/>
      </c>
    </row>
    <row r="122" spans="1:4" x14ac:dyDescent="0.3">
      <c r="A122" t="str">
        <f t="shared" si="1"/>
        <v/>
      </c>
    </row>
    <row r="123" spans="1:4" x14ac:dyDescent="0.3">
      <c r="A123" t="str">
        <f t="shared" si="1"/>
        <v/>
      </c>
    </row>
    <row r="124" spans="1:4" x14ac:dyDescent="0.3">
      <c r="A124" t="str">
        <f t="shared" si="1"/>
        <v/>
      </c>
    </row>
    <row r="125" spans="1:4" x14ac:dyDescent="0.3">
      <c r="A125" t="str">
        <f t="shared" si="1"/>
        <v/>
      </c>
    </row>
    <row r="126" spans="1:4" x14ac:dyDescent="0.3">
      <c r="A126" t="str">
        <f t="shared" si="1"/>
        <v/>
      </c>
    </row>
    <row r="127" spans="1:4" x14ac:dyDescent="0.3">
      <c r="A127" t="str">
        <f t="shared" si="1"/>
        <v/>
      </c>
    </row>
    <row r="128" spans="1:4" x14ac:dyDescent="0.3">
      <c r="A128" t="str">
        <f t="shared" si="1"/>
        <v/>
      </c>
    </row>
    <row r="129" spans="1:1" x14ac:dyDescent="0.3">
      <c r="A129" t="str">
        <f t="shared" si="1"/>
        <v/>
      </c>
    </row>
    <row r="130" spans="1:1" x14ac:dyDescent="0.3">
      <c r="A130" t="str">
        <f t="shared" si="1"/>
        <v/>
      </c>
    </row>
    <row r="131" spans="1:1" x14ac:dyDescent="0.3">
      <c r="A131" t="str">
        <f t="shared" ref="A131:A194" si="2">B131&amp;C131</f>
        <v/>
      </c>
    </row>
    <row r="132" spans="1:1" x14ac:dyDescent="0.3">
      <c r="A132" t="str">
        <f t="shared" si="2"/>
        <v/>
      </c>
    </row>
    <row r="133" spans="1:1" x14ac:dyDescent="0.3">
      <c r="A133" t="str">
        <f t="shared" si="2"/>
        <v/>
      </c>
    </row>
    <row r="134" spans="1:1" x14ac:dyDescent="0.3">
      <c r="A134" t="str">
        <f t="shared" si="2"/>
        <v/>
      </c>
    </row>
    <row r="135" spans="1:1" x14ac:dyDescent="0.3">
      <c r="A135" t="str">
        <f t="shared" si="2"/>
        <v/>
      </c>
    </row>
    <row r="136" spans="1:1" x14ac:dyDescent="0.3">
      <c r="A136" t="str">
        <f t="shared" si="2"/>
        <v/>
      </c>
    </row>
    <row r="137" spans="1:1" x14ac:dyDescent="0.3">
      <c r="A137" t="str">
        <f t="shared" si="2"/>
        <v/>
      </c>
    </row>
    <row r="138" spans="1:1" x14ac:dyDescent="0.3">
      <c r="A138" t="str">
        <f t="shared" si="2"/>
        <v/>
      </c>
    </row>
    <row r="139" spans="1:1" x14ac:dyDescent="0.3">
      <c r="A139" t="str">
        <f t="shared" si="2"/>
        <v/>
      </c>
    </row>
    <row r="140" spans="1:1" x14ac:dyDescent="0.3">
      <c r="A140" t="str">
        <f t="shared" si="2"/>
        <v/>
      </c>
    </row>
    <row r="141" spans="1:1" x14ac:dyDescent="0.3">
      <c r="A141" t="str">
        <f t="shared" si="2"/>
        <v/>
      </c>
    </row>
    <row r="142" spans="1:1" x14ac:dyDescent="0.3">
      <c r="A142" t="str">
        <f t="shared" si="2"/>
        <v/>
      </c>
    </row>
    <row r="143" spans="1:1" x14ac:dyDescent="0.3">
      <c r="A143" t="str">
        <f t="shared" si="2"/>
        <v/>
      </c>
    </row>
    <row r="144" spans="1:1" x14ac:dyDescent="0.3">
      <c r="A144" t="str">
        <f t="shared" si="2"/>
        <v/>
      </c>
    </row>
    <row r="145" spans="1:1" x14ac:dyDescent="0.3">
      <c r="A145" t="str">
        <f t="shared" si="2"/>
        <v/>
      </c>
    </row>
    <row r="146" spans="1:1" x14ac:dyDescent="0.3">
      <c r="A146" t="str">
        <f t="shared" si="2"/>
        <v/>
      </c>
    </row>
    <row r="147" spans="1:1" x14ac:dyDescent="0.3">
      <c r="A147" t="str">
        <f t="shared" si="2"/>
        <v/>
      </c>
    </row>
    <row r="148" spans="1:1" x14ac:dyDescent="0.3">
      <c r="A148" t="str">
        <f t="shared" si="2"/>
        <v/>
      </c>
    </row>
    <row r="149" spans="1:1" x14ac:dyDescent="0.3">
      <c r="A149" t="str">
        <f t="shared" si="2"/>
        <v/>
      </c>
    </row>
    <row r="150" spans="1:1" x14ac:dyDescent="0.3">
      <c r="A150" t="str">
        <f t="shared" si="2"/>
        <v/>
      </c>
    </row>
    <row r="151" spans="1:1" x14ac:dyDescent="0.3">
      <c r="A151" t="str">
        <f t="shared" si="2"/>
        <v/>
      </c>
    </row>
    <row r="152" spans="1:1" x14ac:dyDescent="0.3">
      <c r="A152" t="str">
        <f t="shared" si="2"/>
        <v/>
      </c>
    </row>
    <row r="153" spans="1:1" x14ac:dyDescent="0.3">
      <c r="A153" t="str">
        <f t="shared" si="2"/>
        <v/>
      </c>
    </row>
    <row r="154" spans="1:1" x14ac:dyDescent="0.3">
      <c r="A154" t="str">
        <f t="shared" si="2"/>
        <v/>
      </c>
    </row>
    <row r="155" spans="1:1" x14ac:dyDescent="0.3">
      <c r="A155" t="str">
        <f t="shared" si="2"/>
        <v/>
      </c>
    </row>
    <row r="156" spans="1:1" x14ac:dyDescent="0.3">
      <c r="A156" t="str">
        <f t="shared" si="2"/>
        <v/>
      </c>
    </row>
    <row r="157" spans="1:1" x14ac:dyDescent="0.3">
      <c r="A157" t="str">
        <f t="shared" si="2"/>
        <v/>
      </c>
    </row>
    <row r="158" spans="1:1" x14ac:dyDescent="0.3">
      <c r="A158" t="str">
        <f t="shared" si="2"/>
        <v/>
      </c>
    </row>
    <row r="159" spans="1:1" x14ac:dyDescent="0.3">
      <c r="A159" t="str">
        <f t="shared" si="2"/>
        <v/>
      </c>
    </row>
    <row r="160" spans="1:1" x14ac:dyDescent="0.3">
      <c r="A160" t="str">
        <f t="shared" si="2"/>
        <v/>
      </c>
    </row>
    <row r="161" spans="1:1" x14ac:dyDescent="0.3">
      <c r="A161" t="str">
        <f t="shared" si="2"/>
        <v/>
      </c>
    </row>
    <row r="162" spans="1:1" x14ac:dyDescent="0.3">
      <c r="A162" t="str">
        <f t="shared" si="2"/>
        <v/>
      </c>
    </row>
    <row r="163" spans="1:1" x14ac:dyDescent="0.3">
      <c r="A163" t="str">
        <f t="shared" si="2"/>
        <v/>
      </c>
    </row>
    <row r="164" spans="1:1" x14ac:dyDescent="0.3">
      <c r="A164" t="str">
        <f t="shared" si="2"/>
        <v/>
      </c>
    </row>
    <row r="165" spans="1:1" x14ac:dyDescent="0.3">
      <c r="A165" t="str">
        <f t="shared" si="2"/>
        <v/>
      </c>
    </row>
    <row r="166" spans="1:1" x14ac:dyDescent="0.3">
      <c r="A166" t="str">
        <f t="shared" si="2"/>
        <v/>
      </c>
    </row>
    <row r="167" spans="1:1" x14ac:dyDescent="0.3">
      <c r="A167" t="str">
        <f t="shared" si="2"/>
        <v/>
      </c>
    </row>
    <row r="168" spans="1:1" x14ac:dyDescent="0.3">
      <c r="A168" t="str">
        <f t="shared" si="2"/>
        <v/>
      </c>
    </row>
    <row r="169" spans="1:1" x14ac:dyDescent="0.3">
      <c r="A169" t="str">
        <f t="shared" si="2"/>
        <v/>
      </c>
    </row>
    <row r="170" spans="1:1" x14ac:dyDescent="0.3">
      <c r="A170" t="str">
        <f t="shared" si="2"/>
        <v/>
      </c>
    </row>
    <row r="171" spans="1:1" x14ac:dyDescent="0.3">
      <c r="A171" t="str">
        <f t="shared" si="2"/>
        <v/>
      </c>
    </row>
    <row r="172" spans="1:1" x14ac:dyDescent="0.3">
      <c r="A172" t="str">
        <f t="shared" si="2"/>
        <v/>
      </c>
    </row>
    <row r="173" spans="1:1" x14ac:dyDescent="0.3">
      <c r="A173" t="str">
        <f t="shared" si="2"/>
        <v/>
      </c>
    </row>
    <row r="174" spans="1:1" x14ac:dyDescent="0.3">
      <c r="A174" t="str">
        <f t="shared" si="2"/>
        <v/>
      </c>
    </row>
    <row r="175" spans="1:1" x14ac:dyDescent="0.3">
      <c r="A175" t="str">
        <f t="shared" si="2"/>
        <v/>
      </c>
    </row>
    <row r="176" spans="1:1" x14ac:dyDescent="0.3">
      <c r="A176" t="str">
        <f t="shared" si="2"/>
        <v/>
      </c>
    </row>
    <row r="177" spans="1:1" x14ac:dyDescent="0.3">
      <c r="A177" t="str">
        <f t="shared" si="2"/>
        <v/>
      </c>
    </row>
    <row r="178" spans="1:1" x14ac:dyDescent="0.3">
      <c r="A178" t="str">
        <f t="shared" si="2"/>
        <v/>
      </c>
    </row>
    <row r="179" spans="1:1" x14ac:dyDescent="0.3">
      <c r="A179" t="str">
        <f t="shared" si="2"/>
        <v/>
      </c>
    </row>
    <row r="180" spans="1:1" x14ac:dyDescent="0.3">
      <c r="A180" t="str">
        <f t="shared" si="2"/>
        <v/>
      </c>
    </row>
    <row r="181" spans="1:1" x14ac:dyDescent="0.3">
      <c r="A181" t="str">
        <f t="shared" si="2"/>
        <v/>
      </c>
    </row>
    <row r="182" spans="1:1" x14ac:dyDescent="0.3">
      <c r="A182" t="str">
        <f t="shared" si="2"/>
        <v/>
      </c>
    </row>
    <row r="183" spans="1:1" x14ac:dyDescent="0.3">
      <c r="A183" t="str">
        <f t="shared" si="2"/>
        <v/>
      </c>
    </row>
    <row r="184" spans="1:1" x14ac:dyDescent="0.3">
      <c r="A184" t="str">
        <f t="shared" si="2"/>
        <v/>
      </c>
    </row>
    <row r="185" spans="1:1" x14ac:dyDescent="0.3">
      <c r="A185" t="str">
        <f t="shared" si="2"/>
        <v/>
      </c>
    </row>
    <row r="186" spans="1:1" x14ac:dyDescent="0.3">
      <c r="A186" t="str">
        <f t="shared" si="2"/>
        <v/>
      </c>
    </row>
    <row r="187" spans="1:1" x14ac:dyDescent="0.3">
      <c r="A187" t="str">
        <f t="shared" si="2"/>
        <v/>
      </c>
    </row>
    <row r="188" spans="1:1" x14ac:dyDescent="0.3">
      <c r="A188" t="str">
        <f t="shared" si="2"/>
        <v/>
      </c>
    </row>
    <row r="189" spans="1:1" x14ac:dyDescent="0.3">
      <c r="A189" t="str">
        <f t="shared" si="2"/>
        <v/>
      </c>
    </row>
    <row r="190" spans="1:1" x14ac:dyDescent="0.3">
      <c r="A190" t="str">
        <f t="shared" si="2"/>
        <v/>
      </c>
    </row>
    <row r="191" spans="1:1" x14ac:dyDescent="0.3">
      <c r="A191" t="str">
        <f t="shared" si="2"/>
        <v/>
      </c>
    </row>
    <row r="192" spans="1:1" x14ac:dyDescent="0.3">
      <c r="A192" t="str">
        <f t="shared" si="2"/>
        <v/>
      </c>
    </row>
    <row r="193" spans="1:1" x14ac:dyDescent="0.3">
      <c r="A193" t="str">
        <f t="shared" si="2"/>
        <v/>
      </c>
    </row>
    <row r="194" spans="1:1" x14ac:dyDescent="0.3">
      <c r="A194" t="str">
        <f t="shared" si="2"/>
        <v/>
      </c>
    </row>
    <row r="195" spans="1:1" x14ac:dyDescent="0.3">
      <c r="A195" t="str">
        <f t="shared" ref="A195:A258" si="3">B195&amp;C195</f>
        <v/>
      </c>
    </row>
    <row r="196" spans="1:1" x14ac:dyDescent="0.3">
      <c r="A196" t="str">
        <f t="shared" si="3"/>
        <v/>
      </c>
    </row>
    <row r="197" spans="1:1" x14ac:dyDescent="0.3">
      <c r="A197" t="str">
        <f t="shared" si="3"/>
        <v/>
      </c>
    </row>
    <row r="198" spans="1:1" x14ac:dyDescent="0.3">
      <c r="A198" t="str">
        <f t="shared" si="3"/>
        <v/>
      </c>
    </row>
    <row r="199" spans="1:1" x14ac:dyDescent="0.3">
      <c r="A199" t="str">
        <f t="shared" si="3"/>
        <v/>
      </c>
    </row>
    <row r="200" spans="1:1" x14ac:dyDescent="0.3">
      <c r="A200" t="str">
        <f t="shared" si="3"/>
        <v/>
      </c>
    </row>
    <row r="201" spans="1:1" x14ac:dyDescent="0.3">
      <c r="A201" t="str">
        <f t="shared" si="3"/>
        <v/>
      </c>
    </row>
    <row r="202" spans="1:1" x14ac:dyDescent="0.3">
      <c r="A202" t="str">
        <f t="shared" si="3"/>
        <v/>
      </c>
    </row>
    <row r="203" spans="1:1" x14ac:dyDescent="0.3">
      <c r="A203" t="str">
        <f t="shared" si="3"/>
        <v/>
      </c>
    </row>
    <row r="204" spans="1:1" x14ac:dyDescent="0.3">
      <c r="A204" t="str">
        <f t="shared" si="3"/>
        <v/>
      </c>
    </row>
    <row r="205" spans="1:1" x14ac:dyDescent="0.3">
      <c r="A205" t="str">
        <f t="shared" si="3"/>
        <v/>
      </c>
    </row>
    <row r="206" spans="1:1" x14ac:dyDescent="0.3">
      <c r="A206" t="str">
        <f t="shared" si="3"/>
        <v/>
      </c>
    </row>
    <row r="207" spans="1:1" x14ac:dyDescent="0.3">
      <c r="A207" t="str">
        <f t="shared" si="3"/>
        <v/>
      </c>
    </row>
    <row r="208" spans="1:1" x14ac:dyDescent="0.3">
      <c r="A208" t="str">
        <f t="shared" si="3"/>
        <v/>
      </c>
    </row>
    <row r="209" spans="1:1" x14ac:dyDescent="0.3">
      <c r="A209" t="str">
        <f t="shared" si="3"/>
        <v/>
      </c>
    </row>
    <row r="210" spans="1:1" x14ac:dyDescent="0.3">
      <c r="A210" t="str">
        <f t="shared" si="3"/>
        <v/>
      </c>
    </row>
    <row r="211" spans="1:1" x14ac:dyDescent="0.3">
      <c r="A211" t="str">
        <f t="shared" si="3"/>
        <v/>
      </c>
    </row>
    <row r="212" spans="1:1" x14ac:dyDescent="0.3">
      <c r="A212" t="str">
        <f t="shared" si="3"/>
        <v/>
      </c>
    </row>
    <row r="213" spans="1:1" x14ac:dyDescent="0.3">
      <c r="A213" t="str">
        <f t="shared" si="3"/>
        <v/>
      </c>
    </row>
    <row r="214" spans="1:1" x14ac:dyDescent="0.3">
      <c r="A214" t="str">
        <f t="shared" si="3"/>
        <v/>
      </c>
    </row>
    <row r="215" spans="1:1" x14ac:dyDescent="0.3">
      <c r="A215" t="str">
        <f t="shared" si="3"/>
        <v/>
      </c>
    </row>
    <row r="216" spans="1:1" x14ac:dyDescent="0.3">
      <c r="A216" t="str">
        <f t="shared" si="3"/>
        <v/>
      </c>
    </row>
    <row r="217" spans="1:1" x14ac:dyDescent="0.3">
      <c r="A217" t="str">
        <f t="shared" si="3"/>
        <v/>
      </c>
    </row>
    <row r="218" spans="1:1" x14ac:dyDescent="0.3">
      <c r="A218" t="str">
        <f t="shared" si="3"/>
        <v/>
      </c>
    </row>
    <row r="219" spans="1:1" x14ac:dyDescent="0.3">
      <c r="A219" t="str">
        <f t="shared" si="3"/>
        <v/>
      </c>
    </row>
    <row r="220" spans="1:1" x14ac:dyDescent="0.3">
      <c r="A220" t="str">
        <f t="shared" si="3"/>
        <v/>
      </c>
    </row>
    <row r="221" spans="1:1" x14ac:dyDescent="0.3">
      <c r="A221" t="str">
        <f t="shared" si="3"/>
        <v/>
      </c>
    </row>
    <row r="222" spans="1:1" x14ac:dyDescent="0.3">
      <c r="A222" t="str">
        <f t="shared" si="3"/>
        <v/>
      </c>
    </row>
    <row r="223" spans="1:1" x14ac:dyDescent="0.3">
      <c r="A223" t="str">
        <f t="shared" si="3"/>
        <v/>
      </c>
    </row>
    <row r="224" spans="1:1" x14ac:dyDescent="0.3">
      <c r="A224" t="str">
        <f t="shared" si="3"/>
        <v/>
      </c>
    </row>
    <row r="225" spans="1:1" x14ac:dyDescent="0.3">
      <c r="A225" t="str">
        <f t="shared" si="3"/>
        <v/>
      </c>
    </row>
    <row r="226" spans="1:1" x14ac:dyDescent="0.3">
      <c r="A226" t="str">
        <f t="shared" si="3"/>
        <v/>
      </c>
    </row>
    <row r="227" spans="1:1" x14ac:dyDescent="0.3">
      <c r="A227" t="str">
        <f t="shared" si="3"/>
        <v/>
      </c>
    </row>
    <row r="228" spans="1:1" x14ac:dyDescent="0.3">
      <c r="A228" t="str">
        <f t="shared" si="3"/>
        <v/>
      </c>
    </row>
    <row r="229" spans="1:1" x14ac:dyDescent="0.3">
      <c r="A229" t="str">
        <f t="shared" si="3"/>
        <v/>
      </c>
    </row>
    <row r="230" spans="1:1" x14ac:dyDescent="0.3">
      <c r="A230" t="str">
        <f t="shared" si="3"/>
        <v/>
      </c>
    </row>
    <row r="231" spans="1:1" x14ac:dyDescent="0.3">
      <c r="A231" t="str">
        <f t="shared" si="3"/>
        <v/>
      </c>
    </row>
    <row r="232" spans="1:1" x14ac:dyDescent="0.3">
      <c r="A232" t="str">
        <f t="shared" si="3"/>
        <v/>
      </c>
    </row>
    <row r="233" spans="1:1" x14ac:dyDescent="0.3">
      <c r="A233" t="str">
        <f t="shared" si="3"/>
        <v/>
      </c>
    </row>
    <row r="234" spans="1:1" x14ac:dyDescent="0.3">
      <c r="A234" t="str">
        <f t="shared" si="3"/>
        <v/>
      </c>
    </row>
    <row r="235" spans="1:1" x14ac:dyDescent="0.3">
      <c r="A235" t="str">
        <f t="shared" si="3"/>
        <v/>
      </c>
    </row>
    <row r="236" spans="1:1" x14ac:dyDescent="0.3">
      <c r="A236" t="str">
        <f t="shared" si="3"/>
        <v/>
      </c>
    </row>
    <row r="237" spans="1:1" x14ac:dyDescent="0.3">
      <c r="A237" t="str">
        <f t="shared" si="3"/>
        <v/>
      </c>
    </row>
    <row r="238" spans="1:1" x14ac:dyDescent="0.3">
      <c r="A238" t="str">
        <f t="shared" si="3"/>
        <v/>
      </c>
    </row>
    <row r="239" spans="1:1" x14ac:dyDescent="0.3">
      <c r="A239" t="str">
        <f t="shared" si="3"/>
        <v/>
      </c>
    </row>
    <row r="240" spans="1:1" x14ac:dyDescent="0.3">
      <c r="A240" t="str">
        <f t="shared" si="3"/>
        <v/>
      </c>
    </row>
    <row r="241" spans="1:1" x14ac:dyDescent="0.3">
      <c r="A241" t="str">
        <f t="shared" si="3"/>
        <v/>
      </c>
    </row>
    <row r="242" spans="1:1" x14ac:dyDescent="0.3">
      <c r="A242" t="str">
        <f t="shared" si="3"/>
        <v/>
      </c>
    </row>
    <row r="243" spans="1:1" x14ac:dyDescent="0.3">
      <c r="A243" t="str">
        <f t="shared" si="3"/>
        <v/>
      </c>
    </row>
    <row r="244" spans="1:1" x14ac:dyDescent="0.3">
      <c r="A244" t="str">
        <f t="shared" si="3"/>
        <v/>
      </c>
    </row>
    <row r="245" spans="1:1" x14ac:dyDescent="0.3">
      <c r="A245" t="str">
        <f t="shared" si="3"/>
        <v/>
      </c>
    </row>
    <row r="246" spans="1:1" x14ac:dyDescent="0.3">
      <c r="A246" t="str">
        <f t="shared" si="3"/>
        <v/>
      </c>
    </row>
    <row r="247" spans="1:1" x14ac:dyDescent="0.3">
      <c r="A247" t="str">
        <f t="shared" si="3"/>
        <v/>
      </c>
    </row>
    <row r="248" spans="1:1" x14ac:dyDescent="0.3">
      <c r="A248" t="str">
        <f t="shared" si="3"/>
        <v/>
      </c>
    </row>
    <row r="249" spans="1:1" x14ac:dyDescent="0.3">
      <c r="A249" t="str">
        <f t="shared" si="3"/>
        <v/>
      </c>
    </row>
    <row r="250" spans="1:1" x14ac:dyDescent="0.3">
      <c r="A250" t="str">
        <f t="shared" si="3"/>
        <v/>
      </c>
    </row>
    <row r="251" spans="1:1" x14ac:dyDescent="0.3">
      <c r="A251" t="str">
        <f t="shared" si="3"/>
        <v/>
      </c>
    </row>
    <row r="252" spans="1:1" x14ac:dyDescent="0.3">
      <c r="A252" t="str">
        <f t="shared" si="3"/>
        <v/>
      </c>
    </row>
    <row r="253" spans="1:1" x14ac:dyDescent="0.3">
      <c r="A253" t="str">
        <f t="shared" si="3"/>
        <v/>
      </c>
    </row>
    <row r="254" spans="1:1" x14ac:dyDescent="0.3">
      <c r="A254" t="str">
        <f t="shared" si="3"/>
        <v/>
      </c>
    </row>
    <row r="255" spans="1:1" x14ac:dyDescent="0.3">
      <c r="A255" t="str">
        <f t="shared" si="3"/>
        <v/>
      </c>
    </row>
    <row r="256" spans="1:1" x14ac:dyDescent="0.3">
      <c r="A256" t="str">
        <f t="shared" si="3"/>
        <v/>
      </c>
    </row>
    <row r="257" spans="1:1" x14ac:dyDescent="0.3">
      <c r="A257" t="str">
        <f t="shared" si="3"/>
        <v/>
      </c>
    </row>
    <row r="258" spans="1:1" x14ac:dyDescent="0.3">
      <c r="A258" t="str">
        <f t="shared" si="3"/>
        <v/>
      </c>
    </row>
    <row r="259" spans="1:1" x14ac:dyDescent="0.3">
      <c r="A259" t="str">
        <f t="shared" ref="A259:A322" si="4">B259&amp;C259</f>
        <v/>
      </c>
    </row>
    <row r="260" spans="1:1" x14ac:dyDescent="0.3">
      <c r="A260" t="str">
        <f t="shared" si="4"/>
        <v/>
      </c>
    </row>
    <row r="261" spans="1:1" x14ac:dyDescent="0.3">
      <c r="A261" t="str">
        <f t="shared" si="4"/>
        <v/>
      </c>
    </row>
    <row r="262" spans="1:1" x14ac:dyDescent="0.3">
      <c r="A262" t="str">
        <f t="shared" si="4"/>
        <v/>
      </c>
    </row>
    <row r="263" spans="1:1" x14ac:dyDescent="0.3">
      <c r="A263" t="str">
        <f t="shared" si="4"/>
        <v/>
      </c>
    </row>
    <row r="264" spans="1:1" x14ac:dyDescent="0.3">
      <c r="A264" t="str">
        <f t="shared" si="4"/>
        <v/>
      </c>
    </row>
    <row r="265" spans="1:1" x14ac:dyDescent="0.3">
      <c r="A265" t="str">
        <f t="shared" si="4"/>
        <v/>
      </c>
    </row>
    <row r="266" spans="1:1" x14ac:dyDescent="0.3">
      <c r="A266" t="str">
        <f t="shared" si="4"/>
        <v/>
      </c>
    </row>
    <row r="267" spans="1:1" x14ac:dyDescent="0.3">
      <c r="A267" t="str">
        <f t="shared" si="4"/>
        <v/>
      </c>
    </row>
    <row r="268" spans="1:1" x14ac:dyDescent="0.3">
      <c r="A268" t="str">
        <f t="shared" si="4"/>
        <v/>
      </c>
    </row>
    <row r="269" spans="1:1" x14ac:dyDescent="0.3">
      <c r="A269" t="str">
        <f t="shared" si="4"/>
        <v/>
      </c>
    </row>
    <row r="270" spans="1:1" x14ac:dyDescent="0.3">
      <c r="A270" t="str">
        <f t="shared" si="4"/>
        <v/>
      </c>
    </row>
    <row r="271" spans="1:1" x14ac:dyDescent="0.3">
      <c r="A271" t="str">
        <f t="shared" si="4"/>
        <v/>
      </c>
    </row>
    <row r="272" spans="1:1" x14ac:dyDescent="0.3">
      <c r="A272" t="str">
        <f t="shared" si="4"/>
        <v/>
      </c>
    </row>
    <row r="273" spans="1:1" x14ac:dyDescent="0.3">
      <c r="A273" t="str">
        <f t="shared" si="4"/>
        <v/>
      </c>
    </row>
    <row r="274" spans="1:1" x14ac:dyDescent="0.3">
      <c r="A274" t="str">
        <f t="shared" si="4"/>
        <v/>
      </c>
    </row>
    <row r="275" spans="1:1" x14ac:dyDescent="0.3">
      <c r="A275" t="str">
        <f t="shared" si="4"/>
        <v/>
      </c>
    </row>
    <row r="276" spans="1:1" x14ac:dyDescent="0.3">
      <c r="A276" t="str">
        <f t="shared" si="4"/>
        <v/>
      </c>
    </row>
    <row r="277" spans="1:1" x14ac:dyDescent="0.3">
      <c r="A277" t="str">
        <f t="shared" si="4"/>
        <v/>
      </c>
    </row>
    <row r="278" spans="1:1" x14ac:dyDescent="0.3">
      <c r="A278" t="str">
        <f t="shared" si="4"/>
        <v/>
      </c>
    </row>
    <row r="279" spans="1:1" x14ac:dyDescent="0.3">
      <c r="A279" t="str">
        <f t="shared" si="4"/>
        <v/>
      </c>
    </row>
    <row r="280" spans="1:1" x14ac:dyDescent="0.3">
      <c r="A280" t="str">
        <f t="shared" si="4"/>
        <v/>
      </c>
    </row>
    <row r="281" spans="1:1" x14ac:dyDescent="0.3">
      <c r="A281" t="str">
        <f t="shared" si="4"/>
        <v/>
      </c>
    </row>
    <row r="282" spans="1:1" x14ac:dyDescent="0.3">
      <c r="A282" t="str">
        <f t="shared" si="4"/>
        <v/>
      </c>
    </row>
    <row r="283" spans="1:1" x14ac:dyDescent="0.3">
      <c r="A283" t="str">
        <f t="shared" si="4"/>
        <v/>
      </c>
    </row>
    <row r="284" spans="1:1" x14ac:dyDescent="0.3">
      <c r="A284" t="str">
        <f t="shared" si="4"/>
        <v/>
      </c>
    </row>
    <row r="285" spans="1:1" x14ac:dyDescent="0.3">
      <c r="A285" t="str">
        <f t="shared" si="4"/>
        <v/>
      </c>
    </row>
    <row r="286" spans="1:1" x14ac:dyDescent="0.3">
      <c r="A286" t="str">
        <f t="shared" si="4"/>
        <v/>
      </c>
    </row>
    <row r="287" spans="1:1" x14ac:dyDescent="0.3">
      <c r="A287" t="str">
        <f t="shared" si="4"/>
        <v/>
      </c>
    </row>
    <row r="288" spans="1:1" x14ac:dyDescent="0.3">
      <c r="A288" t="str">
        <f t="shared" si="4"/>
        <v/>
      </c>
    </row>
    <row r="289" spans="1:1" x14ac:dyDescent="0.3">
      <c r="A289" t="str">
        <f t="shared" si="4"/>
        <v/>
      </c>
    </row>
    <row r="290" spans="1:1" x14ac:dyDescent="0.3">
      <c r="A290" t="str">
        <f t="shared" si="4"/>
        <v/>
      </c>
    </row>
    <row r="291" spans="1:1" x14ac:dyDescent="0.3">
      <c r="A291" t="str">
        <f t="shared" si="4"/>
        <v/>
      </c>
    </row>
    <row r="292" spans="1:1" x14ac:dyDescent="0.3">
      <c r="A292" t="str">
        <f t="shared" si="4"/>
        <v/>
      </c>
    </row>
    <row r="293" spans="1:1" x14ac:dyDescent="0.3">
      <c r="A293" t="str">
        <f t="shared" si="4"/>
        <v/>
      </c>
    </row>
    <row r="294" spans="1:1" x14ac:dyDescent="0.3">
      <c r="A294" t="str">
        <f t="shared" si="4"/>
        <v/>
      </c>
    </row>
    <row r="295" spans="1:1" x14ac:dyDescent="0.3">
      <c r="A295" t="str">
        <f t="shared" si="4"/>
        <v/>
      </c>
    </row>
    <row r="296" spans="1:1" x14ac:dyDescent="0.3">
      <c r="A296" t="str">
        <f t="shared" si="4"/>
        <v/>
      </c>
    </row>
    <row r="297" spans="1:1" x14ac:dyDescent="0.3">
      <c r="A297" t="str">
        <f t="shared" si="4"/>
        <v/>
      </c>
    </row>
    <row r="298" spans="1:1" x14ac:dyDescent="0.3">
      <c r="A298" t="str">
        <f t="shared" si="4"/>
        <v/>
      </c>
    </row>
    <row r="299" spans="1:1" x14ac:dyDescent="0.3">
      <c r="A299" t="str">
        <f t="shared" si="4"/>
        <v/>
      </c>
    </row>
    <row r="300" spans="1:1" x14ac:dyDescent="0.3">
      <c r="A300" t="str">
        <f t="shared" si="4"/>
        <v/>
      </c>
    </row>
    <row r="301" spans="1:1" x14ac:dyDescent="0.3">
      <c r="A301" t="str">
        <f t="shared" si="4"/>
        <v/>
      </c>
    </row>
    <row r="302" spans="1:1" x14ac:dyDescent="0.3">
      <c r="A302" t="str">
        <f t="shared" si="4"/>
        <v/>
      </c>
    </row>
    <row r="303" spans="1:1" x14ac:dyDescent="0.3">
      <c r="A303" t="str">
        <f t="shared" si="4"/>
        <v/>
      </c>
    </row>
    <row r="304" spans="1:1" x14ac:dyDescent="0.3">
      <c r="A304" t="str">
        <f t="shared" si="4"/>
        <v/>
      </c>
    </row>
    <row r="305" spans="1:1" x14ac:dyDescent="0.3">
      <c r="A305" t="str">
        <f t="shared" si="4"/>
        <v/>
      </c>
    </row>
    <row r="306" spans="1:1" x14ac:dyDescent="0.3">
      <c r="A306" t="str">
        <f t="shared" si="4"/>
        <v/>
      </c>
    </row>
    <row r="307" spans="1:1" x14ac:dyDescent="0.3">
      <c r="A307" t="str">
        <f t="shared" si="4"/>
        <v/>
      </c>
    </row>
    <row r="308" spans="1:1" x14ac:dyDescent="0.3">
      <c r="A308" t="str">
        <f t="shared" si="4"/>
        <v/>
      </c>
    </row>
    <row r="309" spans="1:1" x14ac:dyDescent="0.3">
      <c r="A309" t="str">
        <f t="shared" si="4"/>
        <v/>
      </c>
    </row>
    <row r="310" spans="1:1" x14ac:dyDescent="0.3">
      <c r="A310" t="str">
        <f t="shared" si="4"/>
        <v/>
      </c>
    </row>
    <row r="311" spans="1:1" x14ac:dyDescent="0.3">
      <c r="A311" t="str">
        <f t="shared" si="4"/>
        <v/>
      </c>
    </row>
    <row r="312" spans="1:1" x14ac:dyDescent="0.3">
      <c r="A312" t="str">
        <f t="shared" si="4"/>
        <v/>
      </c>
    </row>
    <row r="313" spans="1:1" x14ac:dyDescent="0.3">
      <c r="A313" t="str">
        <f t="shared" si="4"/>
        <v/>
      </c>
    </row>
    <row r="314" spans="1:1" x14ac:dyDescent="0.3">
      <c r="A314" t="str">
        <f t="shared" si="4"/>
        <v/>
      </c>
    </row>
    <row r="315" spans="1:1" x14ac:dyDescent="0.3">
      <c r="A315" t="str">
        <f t="shared" si="4"/>
        <v/>
      </c>
    </row>
    <row r="316" spans="1:1" x14ac:dyDescent="0.3">
      <c r="A316" t="str">
        <f t="shared" si="4"/>
        <v/>
      </c>
    </row>
    <row r="317" spans="1:1" x14ac:dyDescent="0.3">
      <c r="A317" t="str">
        <f t="shared" si="4"/>
        <v/>
      </c>
    </row>
    <row r="318" spans="1:1" x14ac:dyDescent="0.3">
      <c r="A318" t="str">
        <f t="shared" si="4"/>
        <v/>
      </c>
    </row>
    <row r="319" spans="1:1" x14ac:dyDescent="0.3">
      <c r="A319" t="str">
        <f t="shared" si="4"/>
        <v/>
      </c>
    </row>
    <row r="320" spans="1:1" x14ac:dyDescent="0.3">
      <c r="A320" t="str">
        <f t="shared" si="4"/>
        <v/>
      </c>
    </row>
    <row r="321" spans="1:1" x14ac:dyDescent="0.3">
      <c r="A321" t="str">
        <f t="shared" si="4"/>
        <v/>
      </c>
    </row>
    <row r="322" spans="1:1" x14ac:dyDescent="0.3">
      <c r="A322" t="str">
        <f t="shared" si="4"/>
        <v/>
      </c>
    </row>
    <row r="323" spans="1:1" x14ac:dyDescent="0.3">
      <c r="A323" t="str">
        <f t="shared" ref="A323:A386" si="5">B323&amp;C323</f>
        <v/>
      </c>
    </row>
    <row r="324" spans="1:1" x14ac:dyDescent="0.3">
      <c r="A324" t="str">
        <f t="shared" si="5"/>
        <v/>
      </c>
    </row>
    <row r="325" spans="1:1" x14ac:dyDescent="0.3">
      <c r="A325" t="str">
        <f t="shared" si="5"/>
        <v/>
      </c>
    </row>
    <row r="326" spans="1:1" x14ac:dyDescent="0.3">
      <c r="A326" t="str">
        <f t="shared" si="5"/>
        <v/>
      </c>
    </row>
    <row r="327" spans="1:1" x14ac:dyDescent="0.3">
      <c r="A327" t="str">
        <f t="shared" si="5"/>
        <v/>
      </c>
    </row>
    <row r="328" spans="1:1" x14ac:dyDescent="0.3">
      <c r="A328" t="str">
        <f t="shared" si="5"/>
        <v/>
      </c>
    </row>
    <row r="329" spans="1:1" x14ac:dyDescent="0.3">
      <c r="A329" t="str">
        <f t="shared" si="5"/>
        <v/>
      </c>
    </row>
    <row r="330" spans="1:1" x14ac:dyDescent="0.3">
      <c r="A330" t="str">
        <f t="shared" si="5"/>
        <v/>
      </c>
    </row>
    <row r="331" spans="1:1" x14ac:dyDescent="0.3">
      <c r="A331" t="str">
        <f t="shared" si="5"/>
        <v/>
      </c>
    </row>
    <row r="332" spans="1:1" x14ac:dyDescent="0.3">
      <c r="A332" t="str">
        <f t="shared" si="5"/>
        <v/>
      </c>
    </row>
    <row r="333" spans="1:1" x14ac:dyDescent="0.3">
      <c r="A333" t="str">
        <f t="shared" si="5"/>
        <v/>
      </c>
    </row>
    <row r="334" spans="1:1" x14ac:dyDescent="0.3">
      <c r="A334" t="str">
        <f t="shared" si="5"/>
        <v/>
      </c>
    </row>
    <row r="335" spans="1:1" x14ac:dyDescent="0.3">
      <c r="A335" t="str">
        <f t="shared" si="5"/>
        <v/>
      </c>
    </row>
    <row r="336" spans="1:1" x14ac:dyDescent="0.3">
      <c r="A336" t="str">
        <f t="shared" si="5"/>
        <v/>
      </c>
    </row>
    <row r="337" spans="1:1" x14ac:dyDescent="0.3">
      <c r="A337" t="str">
        <f t="shared" si="5"/>
        <v/>
      </c>
    </row>
    <row r="338" spans="1:1" x14ac:dyDescent="0.3">
      <c r="A338" t="str">
        <f t="shared" si="5"/>
        <v/>
      </c>
    </row>
    <row r="339" spans="1:1" x14ac:dyDescent="0.3">
      <c r="A339" t="str">
        <f t="shared" si="5"/>
        <v/>
      </c>
    </row>
    <row r="340" spans="1:1" x14ac:dyDescent="0.3">
      <c r="A340" t="str">
        <f t="shared" si="5"/>
        <v/>
      </c>
    </row>
    <row r="341" spans="1:1" x14ac:dyDescent="0.3">
      <c r="A341" t="str">
        <f t="shared" si="5"/>
        <v/>
      </c>
    </row>
    <row r="342" spans="1:1" x14ac:dyDescent="0.3">
      <c r="A342" t="str">
        <f t="shared" si="5"/>
        <v/>
      </c>
    </row>
    <row r="343" spans="1:1" x14ac:dyDescent="0.3">
      <c r="A343" t="str">
        <f t="shared" si="5"/>
        <v/>
      </c>
    </row>
    <row r="344" spans="1:1" x14ac:dyDescent="0.3">
      <c r="A344" t="str">
        <f t="shared" si="5"/>
        <v/>
      </c>
    </row>
    <row r="345" spans="1:1" x14ac:dyDescent="0.3">
      <c r="A345" t="str">
        <f t="shared" si="5"/>
        <v/>
      </c>
    </row>
    <row r="346" spans="1:1" x14ac:dyDescent="0.3">
      <c r="A346" t="str">
        <f t="shared" si="5"/>
        <v/>
      </c>
    </row>
    <row r="347" spans="1:1" x14ac:dyDescent="0.3">
      <c r="A347" t="str">
        <f t="shared" si="5"/>
        <v/>
      </c>
    </row>
    <row r="348" spans="1:1" x14ac:dyDescent="0.3">
      <c r="A348" t="str">
        <f t="shared" si="5"/>
        <v/>
      </c>
    </row>
    <row r="349" spans="1:1" x14ac:dyDescent="0.3">
      <c r="A349" t="str">
        <f t="shared" si="5"/>
        <v/>
      </c>
    </row>
    <row r="350" spans="1:1" x14ac:dyDescent="0.3">
      <c r="A350" t="str">
        <f t="shared" si="5"/>
        <v/>
      </c>
    </row>
    <row r="351" spans="1:1" x14ac:dyDescent="0.3">
      <c r="A351" t="str">
        <f t="shared" si="5"/>
        <v/>
      </c>
    </row>
    <row r="352" spans="1:1" x14ac:dyDescent="0.3">
      <c r="A352" t="str">
        <f t="shared" si="5"/>
        <v/>
      </c>
    </row>
    <row r="353" spans="1:1" x14ac:dyDescent="0.3">
      <c r="A353" t="str">
        <f t="shared" si="5"/>
        <v/>
      </c>
    </row>
    <row r="354" spans="1:1" x14ac:dyDescent="0.3">
      <c r="A354" t="str">
        <f t="shared" si="5"/>
        <v/>
      </c>
    </row>
    <row r="355" spans="1:1" x14ac:dyDescent="0.3">
      <c r="A355" t="str">
        <f t="shared" si="5"/>
        <v/>
      </c>
    </row>
    <row r="356" spans="1:1" x14ac:dyDescent="0.3">
      <c r="A356" t="str">
        <f t="shared" si="5"/>
        <v/>
      </c>
    </row>
    <row r="357" spans="1:1" x14ac:dyDescent="0.3">
      <c r="A357" t="str">
        <f t="shared" si="5"/>
        <v/>
      </c>
    </row>
    <row r="358" spans="1:1" x14ac:dyDescent="0.3">
      <c r="A358" t="str">
        <f t="shared" si="5"/>
        <v/>
      </c>
    </row>
    <row r="359" spans="1:1" x14ac:dyDescent="0.3">
      <c r="A359" t="str">
        <f t="shared" si="5"/>
        <v/>
      </c>
    </row>
    <row r="360" spans="1:1" x14ac:dyDescent="0.3">
      <c r="A360" t="str">
        <f t="shared" si="5"/>
        <v/>
      </c>
    </row>
    <row r="361" spans="1:1" x14ac:dyDescent="0.3">
      <c r="A361" t="str">
        <f t="shared" si="5"/>
        <v/>
      </c>
    </row>
    <row r="362" spans="1:1" x14ac:dyDescent="0.3">
      <c r="A362" t="str">
        <f t="shared" si="5"/>
        <v/>
      </c>
    </row>
    <row r="363" spans="1:1" x14ac:dyDescent="0.3">
      <c r="A363" t="str">
        <f t="shared" si="5"/>
        <v/>
      </c>
    </row>
    <row r="364" spans="1:1" x14ac:dyDescent="0.3">
      <c r="A364" t="str">
        <f t="shared" si="5"/>
        <v/>
      </c>
    </row>
    <row r="365" spans="1:1" x14ac:dyDescent="0.3">
      <c r="A365" t="str">
        <f t="shared" si="5"/>
        <v/>
      </c>
    </row>
    <row r="366" spans="1:1" x14ac:dyDescent="0.3">
      <c r="A366" t="str">
        <f t="shared" si="5"/>
        <v/>
      </c>
    </row>
    <row r="367" spans="1:1" x14ac:dyDescent="0.3">
      <c r="A367" t="str">
        <f t="shared" si="5"/>
        <v/>
      </c>
    </row>
    <row r="368" spans="1:1" x14ac:dyDescent="0.3">
      <c r="A368" t="str">
        <f t="shared" si="5"/>
        <v/>
      </c>
    </row>
    <row r="369" spans="1:1" x14ac:dyDescent="0.3">
      <c r="A369" t="str">
        <f t="shared" si="5"/>
        <v/>
      </c>
    </row>
    <row r="370" spans="1:1" x14ac:dyDescent="0.3">
      <c r="A370" t="str">
        <f t="shared" si="5"/>
        <v/>
      </c>
    </row>
    <row r="371" spans="1:1" x14ac:dyDescent="0.3">
      <c r="A371" t="str">
        <f t="shared" si="5"/>
        <v/>
      </c>
    </row>
    <row r="372" spans="1:1" x14ac:dyDescent="0.3">
      <c r="A372" t="str">
        <f t="shared" si="5"/>
        <v/>
      </c>
    </row>
    <row r="373" spans="1:1" x14ac:dyDescent="0.3">
      <c r="A373" t="str">
        <f t="shared" si="5"/>
        <v/>
      </c>
    </row>
    <row r="374" spans="1:1" x14ac:dyDescent="0.3">
      <c r="A374" t="str">
        <f t="shared" si="5"/>
        <v/>
      </c>
    </row>
    <row r="375" spans="1:1" x14ac:dyDescent="0.3">
      <c r="A375" t="str">
        <f t="shared" si="5"/>
        <v/>
      </c>
    </row>
    <row r="376" spans="1:1" x14ac:dyDescent="0.3">
      <c r="A376" t="str">
        <f t="shared" si="5"/>
        <v/>
      </c>
    </row>
    <row r="377" spans="1:1" x14ac:dyDescent="0.3">
      <c r="A377" t="str">
        <f t="shared" si="5"/>
        <v/>
      </c>
    </row>
    <row r="378" spans="1:1" x14ac:dyDescent="0.3">
      <c r="A378" t="str">
        <f t="shared" si="5"/>
        <v/>
      </c>
    </row>
    <row r="379" spans="1:1" x14ac:dyDescent="0.3">
      <c r="A379" t="str">
        <f t="shared" si="5"/>
        <v/>
      </c>
    </row>
    <row r="380" spans="1:1" x14ac:dyDescent="0.3">
      <c r="A380" t="str">
        <f t="shared" si="5"/>
        <v/>
      </c>
    </row>
    <row r="381" spans="1:1" x14ac:dyDescent="0.3">
      <c r="A381" t="str">
        <f t="shared" si="5"/>
        <v/>
      </c>
    </row>
    <row r="382" spans="1:1" x14ac:dyDescent="0.3">
      <c r="A382" t="str">
        <f t="shared" si="5"/>
        <v/>
      </c>
    </row>
    <row r="383" spans="1:1" x14ac:dyDescent="0.3">
      <c r="A383" t="str">
        <f t="shared" si="5"/>
        <v/>
      </c>
    </row>
    <row r="384" spans="1:1" x14ac:dyDescent="0.3">
      <c r="A384" t="str">
        <f t="shared" si="5"/>
        <v/>
      </c>
    </row>
    <row r="385" spans="1:1" x14ac:dyDescent="0.3">
      <c r="A385" t="str">
        <f t="shared" si="5"/>
        <v/>
      </c>
    </row>
    <row r="386" spans="1:1" x14ac:dyDescent="0.3">
      <c r="A386" t="str">
        <f t="shared" si="5"/>
        <v/>
      </c>
    </row>
    <row r="387" spans="1:1" x14ac:dyDescent="0.3">
      <c r="A387" t="str">
        <f t="shared" ref="A387:A450" si="6">B387&amp;C387</f>
        <v/>
      </c>
    </row>
    <row r="388" spans="1:1" x14ac:dyDescent="0.3">
      <c r="A388" t="str">
        <f t="shared" si="6"/>
        <v/>
      </c>
    </row>
    <row r="389" spans="1:1" x14ac:dyDescent="0.3">
      <c r="A389" t="str">
        <f t="shared" si="6"/>
        <v/>
      </c>
    </row>
    <row r="390" spans="1:1" x14ac:dyDescent="0.3">
      <c r="A390" t="str">
        <f t="shared" si="6"/>
        <v/>
      </c>
    </row>
    <row r="391" spans="1:1" x14ac:dyDescent="0.3">
      <c r="A391" t="str">
        <f t="shared" si="6"/>
        <v/>
      </c>
    </row>
    <row r="392" spans="1:1" x14ac:dyDescent="0.3">
      <c r="A392" t="str">
        <f t="shared" si="6"/>
        <v/>
      </c>
    </row>
    <row r="393" spans="1:1" x14ac:dyDescent="0.3">
      <c r="A393" t="str">
        <f t="shared" si="6"/>
        <v/>
      </c>
    </row>
    <row r="394" spans="1:1" x14ac:dyDescent="0.3">
      <c r="A394" t="str">
        <f t="shared" si="6"/>
        <v/>
      </c>
    </row>
    <row r="395" spans="1:1" x14ac:dyDescent="0.3">
      <c r="A395" t="str">
        <f t="shared" si="6"/>
        <v/>
      </c>
    </row>
    <row r="396" spans="1:1" x14ac:dyDescent="0.3">
      <c r="A396" t="str">
        <f t="shared" si="6"/>
        <v/>
      </c>
    </row>
    <row r="397" spans="1:1" x14ac:dyDescent="0.3">
      <c r="A397" t="str">
        <f t="shared" si="6"/>
        <v/>
      </c>
    </row>
    <row r="398" spans="1:1" x14ac:dyDescent="0.3">
      <c r="A398" t="str">
        <f t="shared" si="6"/>
        <v/>
      </c>
    </row>
    <row r="399" spans="1:1" x14ac:dyDescent="0.3">
      <c r="A399" t="str">
        <f t="shared" si="6"/>
        <v/>
      </c>
    </row>
    <row r="400" spans="1:1" x14ac:dyDescent="0.3">
      <c r="A400" t="str">
        <f t="shared" si="6"/>
        <v/>
      </c>
    </row>
    <row r="401" spans="1:1" x14ac:dyDescent="0.3">
      <c r="A401" t="str">
        <f t="shared" si="6"/>
        <v/>
      </c>
    </row>
    <row r="402" spans="1:1" x14ac:dyDescent="0.3">
      <c r="A402" t="str">
        <f t="shared" si="6"/>
        <v/>
      </c>
    </row>
    <row r="403" spans="1:1" x14ac:dyDescent="0.3">
      <c r="A403" t="str">
        <f t="shared" si="6"/>
        <v/>
      </c>
    </row>
    <row r="404" spans="1:1" x14ac:dyDescent="0.3">
      <c r="A404" t="str">
        <f t="shared" si="6"/>
        <v/>
      </c>
    </row>
    <row r="405" spans="1:1" x14ac:dyDescent="0.3">
      <c r="A405" t="str">
        <f t="shared" si="6"/>
        <v/>
      </c>
    </row>
    <row r="406" spans="1:1" x14ac:dyDescent="0.3">
      <c r="A406" t="str">
        <f t="shared" si="6"/>
        <v/>
      </c>
    </row>
    <row r="407" spans="1:1" x14ac:dyDescent="0.3">
      <c r="A407" t="str">
        <f t="shared" si="6"/>
        <v/>
      </c>
    </row>
    <row r="408" spans="1:1" x14ac:dyDescent="0.3">
      <c r="A408" t="str">
        <f t="shared" si="6"/>
        <v/>
      </c>
    </row>
    <row r="409" spans="1:1" x14ac:dyDescent="0.3">
      <c r="A409" t="str">
        <f t="shared" si="6"/>
        <v/>
      </c>
    </row>
    <row r="410" spans="1:1" x14ac:dyDescent="0.3">
      <c r="A410" t="str">
        <f t="shared" si="6"/>
        <v/>
      </c>
    </row>
    <row r="411" spans="1:1" x14ac:dyDescent="0.3">
      <c r="A411" t="str">
        <f t="shared" si="6"/>
        <v/>
      </c>
    </row>
    <row r="412" spans="1:1" x14ac:dyDescent="0.3">
      <c r="A412" t="str">
        <f t="shared" si="6"/>
        <v/>
      </c>
    </row>
    <row r="413" spans="1:1" x14ac:dyDescent="0.3">
      <c r="A413" t="str">
        <f t="shared" si="6"/>
        <v/>
      </c>
    </row>
    <row r="414" spans="1:1" x14ac:dyDescent="0.3">
      <c r="A414" t="str">
        <f t="shared" si="6"/>
        <v/>
      </c>
    </row>
    <row r="415" spans="1:1" x14ac:dyDescent="0.3">
      <c r="A415" t="str">
        <f t="shared" si="6"/>
        <v/>
      </c>
    </row>
    <row r="416" spans="1:1" x14ac:dyDescent="0.3">
      <c r="A416" t="str">
        <f t="shared" si="6"/>
        <v/>
      </c>
    </row>
    <row r="417" spans="1:1" x14ac:dyDescent="0.3">
      <c r="A417" t="str">
        <f t="shared" si="6"/>
        <v/>
      </c>
    </row>
    <row r="418" spans="1:1" x14ac:dyDescent="0.3">
      <c r="A418" t="str">
        <f t="shared" si="6"/>
        <v/>
      </c>
    </row>
    <row r="419" spans="1:1" x14ac:dyDescent="0.3">
      <c r="A419" t="str">
        <f t="shared" si="6"/>
        <v/>
      </c>
    </row>
    <row r="420" spans="1:1" x14ac:dyDescent="0.3">
      <c r="A420" t="str">
        <f t="shared" si="6"/>
        <v/>
      </c>
    </row>
    <row r="421" spans="1:1" x14ac:dyDescent="0.3">
      <c r="A421" t="str">
        <f t="shared" si="6"/>
        <v/>
      </c>
    </row>
    <row r="422" spans="1:1" x14ac:dyDescent="0.3">
      <c r="A422" t="str">
        <f t="shared" si="6"/>
        <v/>
      </c>
    </row>
    <row r="423" spans="1:1" x14ac:dyDescent="0.3">
      <c r="A423" t="str">
        <f t="shared" si="6"/>
        <v/>
      </c>
    </row>
    <row r="424" spans="1:1" x14ac:dyDescent="0.3">
      <c r="A424" t="str">
        <f t="shared" si="6"/>
        <v/>
      </c>
    </row>
    <row r="425" spans="1:1" x14ac:dyDescent="0.3">
      <c r="A425" t="str">
        <f t="shared" si="6"/>
        <v/>
      </c>
    </row>
    <row r="426" spans="1:1" x14ac:dyDescent="0.3">
      <c r="A426" t="str">
        <f t="shared" si="6"/>
        <v/>
      </c>
    </row>
    <row r="427" spans="1:1" x14ac:dyDescent="0.3">
      <c r="A427" t="str">
        <f t="shared" si="6"/>
        <v/>
      </c>
    </row>
    <row r="428" spans="1:1" x14ac:dyDescent="0.3">
      <c r="A428" t="str">
        <f t="shared" si="6"/>
        <v/>
      </c>
    </row>
    <row r="429" spans="1:1" x14ac:dyDescent="0.3">
      <c r="A429" t="str">
        <f t="shared" si="6"/>
        <v/>
      </c>
    </row>
    <row r="430" spans="1:1" x14ac:dyDescent="0.3">
      <c r="A430" t="str">
        <f t="shared" si="6"/>
        <v/>
      </c>
    </row>
    <row r="431" spans="1:1" x14ac:dyDescent="0.3">
      <c r="A431" t="str">
        <f t="shared" si="6"/>
        <v/>
      </c>
    </row>
    <row r="432" spans="1:1" x14ac:dyDescent="0.3">
      <c r="A432" t="str">
        <f t="shared" si="6"/>
        <v/>
      </c>
    </row>
    <row r="433" spans="1:1" x14ac:dyDescent="0.3">
      <c r="A433" t="str">
        <f t="shared" si="6"/>
        <v/>
      </c>
    </row>
    <row r="434" spans="1:1" x14ac:dyDescent="0.3">
      <c r="A434" t="str">
        <f t="shared" si="6"/>
        <v/>
      </c>
    </row>
    <row r="435" spans="1:1" x14ac:dyDescent="0.3">
      <c r="A435" t="str">
        <f t="shared" si="6"/>
        <v/>
      </c>
    </row>
    <row r="436" spans="1:1" x14ac:dyDescent="0.3">
      <c r="A436" t="str">
        <f t="shared" si="6"/>
        <v/>
      </c>
    </row>
    <row r="437" spans="1:1" x14ac:dyDescent="0.3">
      <c r="A437" t="str">
        <f t="shared" si="6"/>
        <v/>
      </c>
    </row>
    <row r="438" spans="1:1" x14ac:dyDescent="0.3">
      <c r="A438" t="str">
        <f t="shared" si="6"/>
        <v/>
      </c>
    </row>
    <row r="439" spans="1:1" x14ac:dyDescent="0.3">
      <c r="A439" t="str">
        <f t="shared" si="6"/>
        <v/>
      </c>
    </row>
    <row r="440" spans="1:1" x14ac:dyDescent="0.3">
      <c r="A440" t="str">
        <f t="shared" si="6"/>
        <v/>
      </c>
    </row>
    <row r="441" spans="1:1" x14ac:dyDescent="0.3">
      <c r="A441" t="str">
        <f t="shared" si="6"/>
        <v/>
      </c>
    </row>
    <row r="442" spans="1:1" x14ac:dyDescent="0.3">
      <c r="A442" t="str">
        <f t="shared" si="6"/>
        <v/>
      </c>
    </row>
    <row r="443" spans="1:1" x14ac:dyDescent="0.3">
      <c r="A443" t="str">
        <f t="shared" si="6"/>
        <v/>
      </c>
    </row>
    <row r="444" spans="1:1" x14ac:dyDescent="0.3">
      <c r="A444" t="str">
        <f t="shared" si="6"/>
        <v/>
      </c>
    </row>
    <row r="445" spans="1:1" x14ac:dyDescent="0.3">
      <c r="A445" t="str">
        <f t="shared" si="6"/>
        <v/>
      </c>
    </row>
    <row r="446" spans="1:1" x14ac:dyDescent="0.3">
      <c r="A446" t="str">
        <f t="shared" si="6"/>
        <v/>
      </c>
    </row>
    <row r="447" spans="1:1" x14ac:dyDescent="0.3">
      <c r="A447" t="str">
        <f t="shared" si="6"/>
        <v/>
      </c>
    </row>
    <row r="448" spans="1:1" x14ac:dyDescent="0.3">
      <c r="A448" t="str">
        <f t="shared" si="6"/>
        <v/>
      </c>
    </row>
    <row r="449" spans="1:1" x14ac:dyDescent="0.3">
      <c r="A449" t="str">
        <f t="shared" si="6"/>
        <v/>
      </c>
    </row>
    <row r="450" spans="1:1" x14ac:dyDescent="0.3">
      <c r="A450" t="str">
        <f t="shared" si="6"/>
        <v/>
      </c>
    </row>
    <row r="451" spans="1:1" x14ac:dyDescent="0.3">
      <c r="A451" t="str">
        <f t="shared" ref="A451:A480" si="7">B451&amp;C451</f>
        <v/>
      </c>
    </row>
    <row r="452" spans="1:1" x14ac:dyDescent="0.3">
      <c r="A452" t="str">
        <f t="shared" si="7"/>
        <v/>
      </c>
    </row>
    <row r="453" spans="1:1" x14ac:dyDescent="0.3">
      <c r="A453" t="str">
        <f t="shared" si="7"/>
        <v/>
      </c>
    </row>
    <row r="454" spans="1:1" x14ac:dyDescent="0.3">
      <c r="A454" t="str">
        <f t="shared" si="7"/>
        <v/>
      </c>
    </row>
    <row r="455" spans="1:1" x14ac:dyDescent="0.3">
      <c r="A455" t="str">
        <f t="shared" si="7"/>
        <v/>
      </c>
    </row>
    <row r="456" spans="1:1" x14ac:dyDescent="0.3">
      <c r="A456" t="str">
        <f t="shared" si="7"/>
        <v/>
      </c>
    </row>
    <row r="457" spans="1:1" x14ac:dyDescent="0.3">
      <c r="A457" t="str">
        <f t="shared" si="7"/>
        <v/>
      </c>
    </row>
    <row r="458" spans="1:1" x14ac:dyDescent="0.3">
      <c r="A458" t="str">
        <f t="shared" si="7"/>
        <v/>
      </c>
    </row>
    <row r="459" spans="1:1" x14ac:dyDescent="0.3">
      <c r="A459" t="str">
        <f t="shared" si="7"/>
        <v/>
      </c>
    </row>
    <row r="460" spans="1:1" x14ac:dyDescent="0.3">
      <c r="A460" t="str">
        <f t="shared" si="7"/>
        <v/>
      </c>
    </row>
    <row r="461" spans="1:1" x14ac:dyDescent="0.3">
      <c r="A461" t="str">
        <f t="shared" si="7"/>
        <v/>
      </c>
    </row>
    <row r="462" spans="1:1" x14ac:dyDescent="0.3">
      <c r="A462" t="str">
        <f t="shared" si="7"/>
        <v/>
      </c>
    </row>
    <row r="463" spans="1:1" x14ac:dyDescent="0.3">
      <c r="A463" t="str">
        <f t="shared" si="7"/>
        <v/>
      </c>
    </row>
    <row r="464" spans="1:1" x14ac:dyDescent="0.3">
      <c r="A464" t="str">
        <f t="shared" si="7"/>
        <v/>
      </c>
    </row>
    <row r="465" spans="1:1" x14ac:dyDescent="0.3">
      <c r="A465" t="str">
        <f t="shared" si="7"/>
        <v/>
      </c>
    </row>
    <row r="466" spans="1:1" x14ac:dyDescent="0.3">
      <c r="A466" t="str">
        <f t="shared" si="7"/>
        <v/>
      </c>
    </row>
    <row r="467" spans="1:1" x14ac:dyDescent="0.3">
      <c r="A467" t="str">
        <f t="shared" si="7"/>
        <v/>
      </c>
    </row>
    <row r="468" spans="1:1" x14ac:dyDescent="0.3">
      <c r="A468" t="str">
        <f t="shared" si="7"/>
        <v/>
      </c>
    </row>
    <row r="469" spans="1:1" x14ac:dyDescent="0.3">
      <c r="A469" t="str">
        <f t="shared" si="7"/>
        <v/>
      </c>
    </row>
    <row r="470" spans="1:1" x14ac:dyDescent="0.3">
      <c r="A470" t="str">
        <f t="shared" si="7"/>
        <v/>
      </c>
    </row>
    <row r="471" spans="1:1" x14ac:dyDescent="0.3">
      <c r="A471" t="str">
        <f t="shared" si="7"/>
        <v/>
      </c>
    </row>
    <row r="472" spans="1:1" x14ac:dyDescent="0.3">
      <c r="A472" t="str">
        <f t="shared" si="7"/>
        <v/>
      </c>
    </row>
    <row r="473" spans="1:1" x14ac:dyDescent="0.3">
      <c r="A473" t="str">
        <f t="shared" si="7"/>
        <v/>
      </c>
    </row>
    <row r="474" spans="1:1" x14ac:dyDescent="0.3">
      <c r="A474" t="str">
        <f t="shared" si="7"/>
        <v/>
      </c>
    </row>
    <row r="475" spans="1:1" x14ac:dyDescent="0.3">
      <c r="A475" t="str">
        <f t="shared" si="7"/>
        <v/>
      </c>
    </row>
    <row r="476" spans="1:1" x14ac:dyDescent="0.3">
      <c r="A476" t="str">
        <f t="shared" si="7"/>
        <v/>
      </c>
    </row>
    <row r="477" spans="1:1" x14ac:dyDescent="0.3">
      <c r="A477" t="str">
        <f t="shared" si="7"/>
        <v/>
      </c>
    </row>
    <row r="478" spans="1:1" x14ac:dyDescent="0.3">
      <c r="A478" t="str">
        <f t="shared" si="7"/>
        <v/>
      </c>
    </row>
    <row r="479" spans="1:1" x14ac:dyDescent="0.3">
      <c r="A479" t="str">
        <f t="shared" si="7"/>
        <v/>
      </c>
    </row>
    <row r="480" spans="1:1" x14ac:dyDescent="0.3">
      <c r="A480" t="str">
        <f t="shared" si="7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Op Cost</vt:lpstr>
      <vt:lpstr>opcost</vt:lpstr>
    </vt:vector>
  </TitlesOfParts>
  <Company>The Boeing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Tecklenburg, Bruce</dc:creator>
  <cp:lastModifiedBy>Tecklenburg, Bruce</cp:lastModifiedBy>
  <dcterms:created xsi:type="dcterms:W3CDTF">2015-03-08T17:14:21Z</dcterms:created>
  <dcterms:modified xsi:type="dcterms:W3CDTF">2015-03-31T13:51:37Z</dcterms:modified>
</cp:coreProperties>
</file>